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BSE-KVNTT\Result Analysis X &amp; XII CBSE Board Exams\2020-21\"/>
    </mc:Choice>
  </mc:AlternateContent>
  <xr:revisionPtr revIDLastSave="0" documentId="13_ncr:1_{8C90BC5C-853A-4482-BAD2-465C2F982241}" xr6:coauthVersionLast="36" xr6:coauthVersionMax="36" xr10:uidLastSave="{00000000-0000-0000-0000-000000000000}"/>
  <bookViews>
    <workbookView xWindow="0" yWindow="0" windowWidth="24000" windowHeight="9525" activeTab="6" xr2:uid="{4AF8F3E3-E1E7-4AB9-A982-8CF837DEF7B3}"/>
  </bookViews>
  <sheets>
    <sheet name="Subject wise" sheetId="10" r:id="rId1"/>
    <sheet name="without IT" sheetId="1" r:id="rId2"/>
    <sheet name="Best of 5 subjetcs" sheetId="5" r:id="rId3"/>
    <sheet name="Only Top 5" sheetId="7" r:id="rId4"/>
    <sheet name="with IT" sheetId="6" r:id="rId5"/>
    <sheet name="XA Only" sheetId="8" r:id="rId6"/>
    <sheet name="XB Only" sheetId="9" r:id="rId7"/>
  </sheets>
  <definedNames>
    <definedName name="_xlnm._FilterDatabase" localSheetId="2" hidden="1">'Best of 5 subjetcs'!$B$3:$P$4</definedName>
    <definedName name="_xlnm._FilterDatabase" localSheetId="4" hidden="1">'with IT'!$B$3:$P$4</definedName>
    <definedName name="_xlnm._FilterDatabase" localSheetId="1" hidden="1">'without IT'!$B$3:$Q$4</definedName>
    <definedName name="_xlnm._FilterDatabase" localSheetId="5" hidden="1">'XA Only'!$B$3:$P$4</definedName>
    <definedName name="_xlnm._FilterDatabase" localSheetId="6" hidden="1">'XB Only'!$B$3:$P$3</definedName>
    <definedName name="_xlnm.Print_Area" localSheetId="2">'Best of 5 subjetcs'!$A$1:$T$83</definedName>
    <definedName name="_xlnm.Print_Area" localSheetId="3">'Only Top 5'!$A$1:$T$8</definedName>
    <definedName name="_xlnm.Print_Area" localSheetId="4">'with IT'!$A$1:$T$83</definedName>
    <definedName name="_xlnm.Print_Area" localSheetId="1">'without IT'!$D$85:$U$98</definedName>
    <definedName name="_xlnm.Print_Area" localSheetId="5">'XA Only'!$D$47:$P$77</definedName>
    <definedName name="_xlnm.Print_Area" localSheetId="6">'XB Only'!$D$43:$T$56</definedName>
    <definedName name="_xlnm.Print_Titles" localSheetId="2">'Best of 5 subjetcs'!$1:$3</definedName>
    <definedName name="_xlnm.Print_Titles" localSheetId="4">'with IT'!$1:$3</definedName>
    <definedName name="_xlnm.Print_Titles" localSheetId="1">'without IT'!$1:$3</definedName>
    <definedName name="_xlnm.Print_Titles" localSheetId="5">'XA Only'!$1:$3</definedName>
    <definedName name="_xlnm.Print_Titles" localSheetId="6">'XB Only'!$1:$3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0" l="1"/>
  <c r="K30" i="10"/>
  <c r="I30" i="10"/>
  <c r="G30" i="10"/>
  <c r="E30" i="10"/>
  <c r="C30" i="10"/>
  <c r="M29" i="10"/>
  <c r="K29" i="10"/>
  <c r="I29" i="10"/>
  <c r="G29" i="10"/>
  <c r="E29" i="10"/>
  <c r="C29" i="10"/>
  <c r="M28" i="10"/>
  <c r="K28" i="10"/>
  <c r="I28" i="10"/>
  <c r="G28" i="10"/>
  <c r="E28" i="10"/>
  <c r="C28" i="10"/>
  <c r="M27" i="10"/>
  <c r="K27" i="10"/>
  <c r="I27" i="10"/>
  <c r="G27" i="10"/>
  <c r="E27" i="10"/>
  <c r="C27" i="10"/>
  <c r="M26" i="10"/>
  <c r="K26" i="10"/>
  <c r="I26" i="10"/>
  <c r="G26" i="10"/>
  <c r="E26" i="10"/>
  <c r="C26" i="10"/>
  <c r="M25" i="10"/>
  <c r="K25" i="10"/>
  <c r="I25" i="10"/>
  <c r="G25" i="10"/>
  <c r="E25" i="10"/>
  <c r="C25" i="10"/>
  <c r="M24" i="10"/>
  <c r="K24" i="10"/>
  <c r="I24" i="10"/>
  <c r="G24" i="10"/>
  <c r="E24" i="10"/>
  <c r="C24" i="10"/>
  <c r="M23" i="10"/>
  <c r="K23" i="10"/>
  <c r="I23" i="10"/>
  <c r="G23" i="10"/>
  <c r="E23" i="10"/>
  <c r="C23" i="10"/>
  <c r="M22" i="10"/>
  <c r="M32" i="10" s="1"/>
  <c r="K22" i="10"/>
  <c r="K32" i="10" s="1"/>
  <c r="I22" i="10"/>
  <c r="I32" i="10" s="1"/>
  <c r="G22" i="10"/>
  <c r="G32" i="10" s="1"/>
  <c r="E22" i="10"/>
  <c r="E31" i="10" s="1"/>
  <c r="C22" i="10"/>
  <c r="C31" i="10" s="1"/>
  <c r="P84" i="1"/>
  <c r="N84" i="1"/>
  <c r="L84" i="1"/>
  <c r="G84" i="1"/>
  <c r="E84" i="1"/>
  <c r="I97" i="1"/>
  <c r="I98" i="1" s="1"/>
  <c r="I96" i="1"/>
  <c r="G31" i="10" l="1"/>
  <c r="G33" i="10" s="1"/>
  <c r="I31" i="10"/>
  <c r="I33" i="10" s="1"/>
  <c r="K31" i="10"/>
  <c r="K33" i="10" s="1"/>
  <c r="M31" i="10"/>
  <c r="M33" i="10" s="1"/>
  <c r="C32" i="10"/>
  <c r="C33" i="10" s="1"/>
  <c r="E32" i="10"/>
  <c r="E33" i="10" s="1"/>
  <c r="X5" i="10" l="1"/>
  <c r="V5" i="10"/>
  <c r="U5" i="10"/>
  <c r="V16" i="10"/>
  <c r="W16" i="10" s="1"/>
  <c r="V15" i="10"/>
  <c r="W15" i="10" s="1"/>
  <c r="V14" i="10"/>
  <c r="W14" i="10" s="1"/>
  <c r="V13" i="10"/>
  <c r="W13" i="10" s="1"/>
  <c r="V12" i="10"/>
  <c r="W12" i="10" s="1"/>
  <c r="V11" i="10"/>
  <c r="W11" i="10" s="1"/>
  <c r="V10" i="10"/>
  <c r="W10" i="10" s="1"/>
  <c r="W5" i="10" l="1"/>
  <c r="O53" i="9" l="1"/>
  <c r="M53" i="9"/>
  <c r="K53" i="9"/>
  <c r="I53" i="9"/>
  <c r="G53" i="9"/>
  <c r="E53" i="9"/>
  <c r="O52" i="9"/>
  <c r="M52" i="9"/>
  <c r="K52" i="9"/>
  <c r="I52" i="9"/>
  <c r="G52" i="9"/>
  <c r="E52" i="9"/>
  <c r="S52" i="9" s="1"/>
  <c r="O51" i="9"/>
  <c r="M51" i="9"/>
  <c r="K51" i="9"/>
  <c r="I51" i="9"/>
  <c r="G51" i="9"/>
  <c r="E51" i="9"/>
  <c r="O50" i="9"/>
  <c r="M50" i="9"/>
  <c r="K50" i="9"/>
  <c r="I50" i="9"/>
  <c r="G50" i="9"/>
  <c r="E50" i="9"/>
  <c r="O49" i="9"/>
  <c r="M49" i="9"/>
  <c r="K49" i="9"/>
  <c r="I49" i="9"/>
  <c r="G49" i="9"/>
  <c r="E49" i="9"/>
  <c r="O48" i="9"/>
  <c r="M48" i="9"/>
  <c r="K48" i="9"/>
  <c r="I48" i="9"/>
  <c r="G48" i="9"/>
  <c r="E48" i="9"/>
  <c r="O47" i="9"/>
  <c r="M47" i="9"/>
  <c r="K47" i="9"/>
  <c r="I47" i="9"/>
  <c r="G47" i="9"/>
  <c r="E47" i="9"/>
  <c r="O46" i="9"/>
  <c r="M46" i="9"/>
  <c r="K46" i="9"/>
  <c r="I46" i="9"/>
  <c r="G46" i="9"/>
  <c r="E46" i="9"/>
  <c r="O45" i="9"/>
  <c r="M45" i="9"/>
  <c r="K45" i="9"/>
  <c r="I45" i="9"/>
  <c r="G45" i="9"/>
  <c r="E45" i="9"/>
  <c r="Q33" i="9"/>
  <c r="R33" i="9" s="1"/>
  <c r="Q26" i="9"/>
  <c r="R26" i="9" s="1"/>
  <c r="Q28" i="9"/>
  <c r="R28" i="9" s="1"/>
  <c r="Q41" i="9"/>
  <c r="R41" i="9" s="1"/>
  <c r="Q31" i="9"/>
  <c r="R31" i="9" s="1"/>
  <c r="Q32" i="9"/>
  <c r="R32" i="9" s="1"/>
  <c r="Q25" i="9"/>
  <c r="R25" i="9" s="1"/>
  <c r="Q36" i="9"/>
  <c r="R36" i="9" s="1"/>
  <c r="Q40" i="9"/>
  <c r="R40" i="9" s="1"/>
  <c r="Q19" i="9"/>
  <c r="R19" i="9" s="1"/>
  <c r="Q23" i="9"/>
  <c r="R23" i="9" s="1"/>
  <c r="Q39" i="9"/>
  <c r="R39" i="9" s="1"/>
  <c r="Q17" i="9"/>
  <c r="R17" i="9" s="1"/>
  <c r="Q34" i="9"/>
  <c r="R34" i="9" s="1"/>
  <c r="Q37" i="9"/>
  <c r="R37" i="9" s="1"/>
  <c r="Q38" i="9"/>
  <c r="R38" i="9" s="1"/>
  <c r="Q7" i="9"/>
  <c r="R7" i="9" s="1"/>
  <c r="Q30" i="9"/>
  <c r="R30" i="9" s="1"/>
  <c r="Q5" i="9"/>
  <c r="R5" i="9" s="1"/>
  <c r="Q4" i="9"/>
  <c r="R4" i="9" s="1"/>
  <c r="Q24" i="9"/>
  <c r="R24" i="9" s="1"/>
  <c r="Q14" i="9"/>
  <c r="R14" i="9" s="1"/>
  <c r="Q16" i="9"/>
  <c r="R16" i="9" s="1"/>
  <c r="Q27" i="9"/>
  <c r="R27" i="9" s="1"/>
  <c r="Q12" i="9"/>
  <c r="R12" i="9" s="1"/>
  <c r="Q6" i="9"/>
  <c r="R6" i="9" s="1"/>
  <c r="Q29" i="9"/>
  <c r="R29" i="9" s="1"/>
  <c r="Q15" i="9"/>
  <c r="R15" i="9" s="1"/>
  <c r="Q18" i="9"/>
  <c r="R18" i="9" s="1"/>
  <c r="Q13" i="9"/>
  <c r="R13" i="9" s="1"/>
  <c r="Q22" i="9"/>
  <c r="R22" i="9" s="1"/>
  <c r="Q35" i="9"/>
  <c r="R35" i="9" s="1"/>
  <c r="Q21" i="9"/>
  <c r="R21" i="9" s="1"/>
  <c r="Q9" i="9"/>
  <c r="R9" i="9" s="1"/>
  <c r="Q10" i="9"/>
  <c r="R10" i="9" s="1"/>
  <c r="Q8" i="9"/>
  <c r="R8" i="9" s="1"/>
  <c r="Q20" i="9"/>
  <c r="R20" i="9" s="1"/>
  <c r="Q11" i="9"/>
  <c r="R11" i="9" s="1"/>
  <c r="O58" i="8"/>
  <c r="M58" i="8"/>
  <c r="K58" i="8"/>
  <c r="I58" i="8"/>
  <c r="G58" i="8"/>
  <c r="E58" i="8"/>
  <c r="O57" i="8"/>
  <c r="M57" i="8"/>
  <c r="K57" i="8"/>
  <c r="I57" i="8"/>
  <c r="G57" i="8"/>
  <c r="E57" i="8"/>
  <c r="O56" i="8"/>
  <c r="M56" i="8"/>
  <c r="K56" i="8"/>
  <c r="I56" i="8"/>
  <c r="G56" i="8"/>
  <c r="E56" i="8"/>
  <c r="O55" i="8"/>
  <c r="M55" i="8"/>
  <c r="K55" i="8"/>
  <c r="I55" i="8"/>
  <c r="G55" i="8"/>
  <c r="E55" i="8"/>
  <c r="O54" i="8"/>
  <c r="M54" i="8"/>
  <c r="K54" i="8"/>
  <c r="I54" i="8"/>
  <c r="G54" i="8"/>
  <c r="E54" i="8"/>
  <c r="O53" i="8"/>
  <c r="M53" i="8"/>
  <c r="K53" i="8"/>
  <c r="I53" i="8"/>
  <c r="G53" i="8"/>
  <c r="E53" i="8"/>
  <c r="O52" i="8"/>
  <c r="M52" i="8"/>
  <c r="K52" i="8"/>
  <c r="I52" i="8"/>
  <c r="G52" i="8"/>
  <c r="E52" i="8"/>
  <c r="O51" i="8"/>
  <c r="M51" i="8"/>
  <c r="K51" i="8"/>
  <c r="I51" i="8"/>
  <c r="G51" i="8"/>
  <c r="E51" i="8"/>
  <c r="O50" i="8"/>
  <c r="M50" i="8"/>
  <c r="K50" i="8"/>
  <c r="I50" i="8"/>
  <c r="G50" i="8"/>
  <c r="E50" i="8"/>
  <c r="Q13" i="8"/>
  <c r="R13" i="8" s="1"/>
  <c r="Q45" i="8"/>
  <c r="R45" i="8" s="1"/>
  <c r="Q34" i="8"/>
  <c r="R34" i="8" s="1"/>
  <c r="Q36" i="8"/>
  <c r="R36" i="8" s="1"/>
  <c r="Q8" i="8"/>
  <c r="R8" i="8" s="1"/>
  <c r="Q21" i="8"/>
  <c r="R21" i="8" s="1"/>
  <c r="Q33" i="8"/>
  <c r="R33" i="8" s="1"/>
  <c r="Q9" i="8"/>
  <c r="R9" i="8" s="1"/>
  <c r="Q42" i="8"/>
  <c r="R42" i="8" s="1"/>
  <c r="Q31" i="8"/>
  <c r="R31" i="8" s="1"/>
  <c r="Q18" i="8"/>
  <c r="R18" i="8" s="1"/>
  <c r="Q20" i="8"/>
  <c r="R20" i="8" s="1"/>
  <c r="Q7" i="8"/>
  <c r="R7" i="8" s="1"/>
  <c r="Q30" i="8"/>
  <c r="R30" i="8" s="1"/>
  <c r="Q27" i="8"/>
  <c r="R27" i="8" s="1"/>
  <c r="Q23" i="8"/>
  <c r="R23" i="8" s="1"/>
  <c r="Q32" i="8"/>
  <c r="R32" i="8" s="1"/>
  <c r="Q29" i="8"/>
  <c r="R29" i="8" s="1"/>
  <c r="Q14" i="8"/>
  <c r="R14" i="8" s="1"/>
  <c r="Q24" i="8"/>
  <c r="R24" i="8" s="1"/>
  <c r="Q40" i="8"/>
  <c r="R40" i="8" s="1"/>
  <c r="Q10" i="8"/>
  <c r="R10" i="8" s="1"/>
  <c r="Q17" i="8"/>
  <c r="R17" i="8" s="1"/>
  <c r="Q35" i="8"/>
  <c r="R35" i="8" s="1"/>
  <c r="Q43" i="8"/>
  <c r="R43" i="8" s="1"/>
  <c r="Q37" i="8"/>
  <c r="R37" i="8" s="1"/>
  <c r="Q44" i="8"/>
  <c r="R44" i="8" s="1"/>
  <c r="Q22" i="8"/>
  <c r="R22" i="8" s="1"/>
  <c r="Q38" i="8"/>
  <c r="R38" i="8" s="1"/>
  <c r="Q12" i="8"/>
  <c r="R12" i="8" s="1"/>
  <c r="Q16" i="8"/>
  <c r="R16" i="8" s="1"/>
  <c r="Q28" i="8"/>
  <c r="R28" i="8" s="1"/>
  <c r="Q41" i="8"/>
  <c r="R41" i="8" s="1"/>
  <c r="Q6" i="8"/>
  <c r="R6" i="8" s="1"/>
  <c r="Q4" i="8"/>
  <c r="R4" i="8" s="1"/>
  <c r="Q11" i="8"/>
  <c r="R11" i="8" s="1"/>
  <c r="Q39" i="8"/>
  <c r="R39" i="8" s="1"/>
  <c r="Q5" i="8"/>
  <c r="R5" i="8" s="1"/>
  <c r="Q25" i="8"/>
  <c r="R25" i="8" s="1"/>
  <c r="Q19" i="8"/>
  <c r="R19" i="8" s="1"/>
  <c r="Q15" i="8"/>
  <c r="R15" i="8" s="1"/>
  <c r="Q26" i="8"/>
  <c r="R26" i="8" s="1"/>
  <c r="P88" i="1"/>
  <c r="P89" i="1"/>
  <c r="P90" i="1"/>
  <c r="P91" i="1"/>
  <c r="P92" i="1"/>
  <c r="P93" i="1"/>
  <c r="P94" i="1"/>
  <c r="P95" i="1"/>
  <c r="P87" i="1"/>
  <c r="N88" i="1"/>
  <c r="N89" i="1"/>
  <c r="N90" i="1"/>
  <c r="N91" i="1"/>
  <c r="N92" i="1"/>
  <c r="N93" i="1"/>
  <c r="N94" i="1"/>
  <c r="N95" i="1"/>
  <c r="N87" i="1"/>
  <c r="L88" i="1"/>
  <c r="L89" i="1"/>
  <c r="L90" i="1"/>
  <c r="L91" i="1"/>
  <c r="L92" i="1"/>
  <c r="L93" i="1"/>
  <c r="L94" i="1"/>
  <c r="L95" i="1"/>
  <c r="L87" i="1"/>
  <c r="J88" i="1"/>
  <c r="J87" i="1"/>
  <c r="E88" i="1"/>
  <c r="E89" i="1"/>
  <c r="E90" i="1"/>
  <c r="E91" i="1"/>
  <c r="E92" i="1"/>
  <c r="E93" i="1"/>
  <c r="E94" i="1"/>
  <c r="E95" i="1"/>
  <c r="G88" i="1"/>
  <c r="G89" i="1"/>
  <c r="G90" i="1"/>
  <c r="G91" i="1"/>
  <c r="G92" i="1"/>
  <c r="G93" i="1"/>
  <c r="G94" i="1"/>
  <c r="G95" i="1"/>
  <c r="G87" i="1"/>
  <c r="E87" i="1"/>
  <c r="J96" i="1" l="1"/>
  <c r="J97" i="1"/>
  <c r="P96" i="1"/>
  <c r="E97" i="1"/>
  <c r="R89" i="1"/>
  <c r="R88" i="1"/>
  <c r="N97" i="1"/>
  <c r="T94" i="1"/>
  <c r="L97" i="1"/>
  <c r="T93" i="1"/>
  <c r="G97" i="1"/>
  <c r="T95" i="1"/>
  <c r="T91" i="1"/>
  <c r="T92" i="1"/>
  <c r="R90" i="1"/>
  <c r="J98" i="1"/>
  <c r="P97" i="1"/>
  <c r="T90" i="1"/>
  <c r="R87" i="1"/>
  <c r="T89" i="1"/>
  <c r="R95" i="1"/>
  <c r="T88" i="1"/>
  <c r="R94" i="1"/>
  <c r="R93" i="1"/>
  <c r="R92" i="1"/>
  <c r="N96" i="1"/>
  <c r="N98" i="1" s="1"/>
  <c r="R91" i="1"/>
  <c r="E96" i="1"/>
  <c r="G96" i="1"/>
  <c r="G98" i="1" s="1"/>
  <c r="T87" i="1"/>
  <c r="L96" i="1"/>
  <c r="L98" i="1" s="1"/>
  <c r="G54" i="9"/>
  <c r="M54" i="9"/>
  <c r="S51" i="9"/>
  <c r="S49" i="9"/>
  <c r="O54" i="9"/>
  <c r="S46" i="9"/>
  <c r="S47" i="9"/>
  <c r="S50" i="9"/>
  <c r="E54" i="9"/>
  <c r="S53" i="9"/>
  <c r="I54" i="9"/>
  <c r="S48" i="9"/>
  <c r="K54" i="9"/>
  <c r="O59" i="8"/>
  <c r="K59" i="8"/>
  <c r="G55" i="9"/>
  <c r="G56" i="9" s="1"/>
  <c r="I55" i="9"/>
  <c r="K55" i="9"/>
  <c r="M55" i="9"/>
  <c r="O55" i="9"/>
  <c r="Q45" i="9"/>
  <c r="Q47" i="9"/>
  <c r="Q49" i="9"/>
  <c r="Q51" i="9"/>
  <c r="Q53" i="9"/>
  <c r="E55" i="9"/>
  <c r="S45" i="9"/>
  <c r="Q46" i="9"/>
  <c r="Q48" i="9"/>
  <c r="Q50" i="9"/>
  <c r="Q52" i="9"/>
  <c r="G59" i="8"/>
  <c r="E59" i="8"/>
  <c r="G60" i="8"/>
  <c r="I59" i="8"/>
  <c r="M59" i="8"/>
  <c r="E60" i="8"/>
  <c r="E61" i="8" s="1"/>
  <c r="I60" i="8"/>
  <c r="K60" i="8"/>
  <c r="M60" i="8"/>
  <c r="O60" i="8"/>
  <c r="P98" i="1" l="1"/>
  <c r="E56" i="9"/>
  <c r="M56" i="9"/>
  <c r="T96" i="1"/>
  <c r="R96" i="1"/>
  <c r="R97" i="1"/>
  <c r="E98" i="1"/>
  <c r="T97" i="1"/>
  <c r="O61" i="8"/>
  <c r="G61" i="8"/>
  <c r="I56" i="9"/>
  <c r="O56" i="9"/>
  <c r="K56" i="9"/>
  <c r="S55" i="9"/>
  <c r="S54" i="9"/>
  <c r="M61" i="8"/>
  <c r="K61" i="8"/>
  <c r="I61" i="8"/>
  <c r="Q54" i="9"/>
  <c r="Q55" i="9"/>
  <c r="Q56" i="9" s="1"/>
  <c r="Q8" i="7"/>
  <c r="R8" i="7" s="1"/>
  <c r="Q7" i="7"/>
  <c r="R7" i="7" s="1"/>
  <c r="R6" i="7"/>
  <c r="Q6" i="7"/>
  <c r="Q5" i="7"/>
  <c r="R5" i="7" s="1"/>
  <c r="Q4" i="7"/>
  <c r="R4" i="7" s="1"/>
  <c r="R73" i="6"/>
  <c r="Q4" i="6"/>
  <c r="R4" i="6" s="1"/>
  <c r="Q5" i="6"/>
  <c r="R5" i="6" s="1"/>
  <c r="Q6" i="6"/>
  <c r="R6" i="6" s="1"/>
  <c r="Q7" i="6"/>
  <c r="R7" i="6" s="1"/>
  <c r="Q8" i="6"/>
  <c r="R8" i="6" s="1"/>
  <c r="Q9" i="6"/>
  <c r="R9" i="6" s="1"/>
  <c r="Q10" i="6"/>
  <c r="R10" i="6" s="1"/>
  <c r="Q11" i="6"/>
  <c r="R11" i="6" s="1"/>
  <c r="Q12" i="6"/>
  <c r="R12" i="6" s="1"/>
  <c r="Q14" i="6"/>
  <c r="R14" i="6" s="1"/>
  <c r="Q13" i="6"/>
  <c r="R13" i="6" s="1"/>
  <c r="Q15" i="6"/>
  <c r="R15" i="6" s="1"/>
  <c r="Q16" i="6"/>
  <c r="R16" i="6" s="1"/>
  <c r="Q17" i="6"/>
  <c r="R17" i="6" s="1"/>
  <c r="Q18" i="6"/>
  <c r="R18" i="6" s="1"/>
  <c r="Q19" i="6"/>
  <c r="R19" i="6" s="1"/>
  <c r="Q20" i="6"/>
  <c r="R20" i="6" s="1"/>
  <c r="Q21" i="6"/>
  <c r="R21" i="6" s="1"/>
  <c r="Q22" i="6"/>
  <c r="R22" i="6" s="1"/>
  <c r="Q23" i="6"/>
  <c r="R23" i="6" s="1"/>
  <c r="Q24" i="6"/>
  <c r="R24" i="6" s="1"/>
  <c r="Q25" i="6"/>
  <c r="R25" i="6" s="1"/>
  <c r="Q26" i="6"/>
  <c r="R26" i="6" s="1"/>
  <c r="Q27" i="6"/>
  <c r="R27" i="6" s="1"/>
  <c r="Q31" i="6"/>
  <c r="R31" i="6" s="1"/>
  <c r="Q28" i="6"/>
  <c r="R28" i="6" s="1"/>
  <c r="Q29" i="6"/>
  <c r="R29" i="6" s="1"/>
  <c r="Q30" i="6"/>
  <c r="R30" i="6" s="1"/>
  <c r="Q32" i="6"/>
  <c r="R32" i="6" s="1"/>
  <c r="Q34" i="6"/>
  <c r="R34" i="6" s="1"/>
  <c r="Q33" i="6"/>
  <c r="R33" i="6" s="1"/>
  <c r="Q35" i="6"/>
  <c r="R35" i="6" s="1"/>
  <c r="Q36" i="6"/>
  <c r="R36" i="6" s="1"/>
  <c r="Q38" i="6"/>
  <c r="R38" i="6" s="1"/>
  <c r="Q37" i="6"/>
  <c r="R37" i="6" s="1"/>
  <c r="Q39" i="6"/>
  <c r="R39" i="6" s="1"/>
  <c r="Q41" i="6"/>
  <c r="R41" i="6" s="1"/>
  <c r="Q42" i="6"/>
  <c r="R42" i="6" s="1"/>
  <c r="Q40" i="6"/>
  <c r="R40" i="6" s="1"/>
  <c r="Q43" i="6"/>
  <c r="R43" i="6" s="1"/>
  <c r="Q44" i="6"/>
  <c r="R44" i="6" s="1"/>
  <c r="Q45" i="6"/>
  <c r="R45" i="6" s="1"/>
  <c r="Q46" i="6"/>
  <c r="R46" i="6" s="1"/>
  <c r="Q48" i="6"/>
  <c r="R48" i="6" s="1"/>
  <c r="Q47" i="6"/>
  <c r="R47" i="6" s="1"/>
  <c r="Q49" i="6"/>
  <c r="R49" i="6" s="1"/>
  <c r="Q50" i="6"/>
  <c r="R50" i="6" s="1"/>
  <c r="Q51" i="6"/>
  <c r="R51" i="6" s="1"/>
  <c r="Q52" i="6"/>
  <c r="R52" i="6" s="1"/>
  <c r="Q53" i="6"/>
  <c r="R53" i="6" s="1"/>
  <c r="Q54" i="6"/>
  <c r="R54" i="6" s="1"/>
  <c r="Q56" i="6"/>
  <c r="R56" i="6" s="1"/>
  <c r="Q57" i="6"/>
  <c r="R57" i="6" s="1"/>
  <c r="Q55" i="6"/>
  <c r="R55" i="6" s="1"/>
  <c r="Q58" i="6"/>
  <c r="R58" i="6" s="1"/>
  <c r="Q59" i="6"/>
  <c r="R59" i="6" s="1"/>
  <c r="Q61" i="6"/>
  <c r="R61" i="6" s="1"/>
  <c r="Q60" i="6"/>
  <c r="R60" i="6" s="1"/>
  <c r="Q62" i="6"/>
  <c r="R62" i="6" s="1"/>
  <c r="Q63" i="6"/>
  <c r="R63" i="6" s="1"/>
  <c r="Q64" i="6"/>
  <c r="R64" i="6" s="1"/>
  <c r="Q65" i="6"/>
  <c r="R65" i="6" s="1"/>
  <c r="Q67" i="6"/>
  <c r="R67" i="6" s="1"/>
  <c r="Q68" i="6"/>
  <c r="R68" i="6" s="1"/>
  <c r="Q66" i="6"/>
  <c r="R66" i="6" s="1"/>
  <c r="Q69" i="6"/>
  <c r="R69" i="6" s="1"/>
  <c r="Q70" i="6"/>
  <c r="R70" i="6" s="1"/>
  <c r="Q71" i="6"/>
  <c r="R71" i="6" s="1"/>
  <c r="Q73" i="6"/>
  <c r="Q72" i="6"/>
  <c r="R72" i="6" s="1"/>
  <c r="Q74" i="6"/>
  <c r="R74" i="6" s="1"/>
  <c r="Q75" i="6"/>
  <c r="R75" i="6" s="1"/>
  <c r="Q76" i="6"/>
  <c r="R76" i="6" s="1"/>
  <c r="Q79" i="6"/>
  <c r="R79" i="6" s="1"/>
  <c r="Q78" i="6"/>
  <c r="R78" i="6" s="1"/>
  <c r="Q77" i="6"/>
  <c r="R77" i="6" s="1"/>
  <c r="Q80" i="6"/>
  <c r="R80" i="6" s="1"/>
  <c r="Q81" i="6"/>
  <c r="R81" i="6" s="1"/>
  <c r="Q82" i="6"/>
  <c r="R82" i="6" s="1"/>
  <c r="Q83" i="6"/>
  <c r="R83" i="6" s="1"/>
  <c r="Q4" i="5"/>
  <c r="Q5" i="5"/>
  <c r="R5" i="5" s="1"/>
  <c r="Q8" i="5"/>
  <c r="R8" i="5" s="1"/>
  <c r="Q7" i="5"/>
  <c r="R7" i="5" s="1"/>
  <c r="Q9" i="5"/>
  <c r="R9" i="5" s="1"/>
  <c r="Q14" i="5"/>
  <c r="Q6" i="5"/>
  <c r="R6" i="5" s="1"/>
  <c r="Q10" i="5"/>
  <c r="Q11" i="5"/>
  <c r="Q16" i="5"/>
  <c r="Q12" i="5"/>
  <c r="R12" i="5" s="1"/>
  <c r="Q13" i="5"/>
  <c r="R13" i="5" s="1"/>
  <c r="Q17" i="5"/>
  <c r="R17" i="5" s="1"/>
  <c r="Q15" i="5"/>
  <c r="R15" i="5" s="1"/>
  <c r="Q20" i="5"/>
  <c r="Q19" i="5"/>
  <c r="R19" i="5" s="1"/>
  <c r="Q21" i="5"/>
  <c r="Q18" i="5"/>
  <c r="Q23" i="5"/>
  <c r="R23" i="5" s="1"/>
  <c r="Q25" i="5"/>
  <c r="R25" i="5" s="1"/>
  <c r="Q22" i="5"/>
  <c r="R22" i="5" s="1"/>
  <c r="Q24" i="5"/>
  <c r="Q26" i="5"/>
  <c r="R26" i="5" s="1"/>
  <c r="Q30" i="5"/>
  <c r="Q31" i="5"/>
  <c r="Q27" i="5"/>
  <c r="Q29" i="5"/>
  <c r="R29" i="5" s="1"/>
  <c r="Q28" i="5"/>
  <c r="R28" i="5" s="1"/>
  <c r="Q32" i="5"/>
  <c r="R32" i="5" s="1"/>
  <c r="Q36" i="5"/>
  <c r="R36" i="5" s="1"/>
  <c r="Q33" i="5"/>
  <c r="Q38" i="5"/>
  <c r="R38" i="5" s="1"/>
  <c r="Q37" i="5"/>
  <c r="Q35" i="5"/>
  <c r="R35" i="5" s="1"/>
  <c r="Q34" i="5"/>
  <c r="R34" i="5" s="1"/>
  <c r="Q42" i="5"/>
  <c r="R42" i="5" s="1"/>
  <c r="Q39" i="5"/>
  <c r="R39" i="5" s="1"/>
  <c r="Q40" i="5"/>
  <c r="Q43" i="5"/>
  <c r="R43" i="5" s="1"/>
  <c r="Q41" i="5"/>
  <c r="R41" i="5" s="1"/>
  <c r="Q46" i="5"/>
  <c r="Q45" i="5"/>
  <c r="Q44" i="5"/>
  <c r="Q48" i="5"/>
  <c r="Q47" i="5"/>
  <c r="R47" i="5" s="1"/>
  <c r="Q50" i="5"/>
  <c r="R50" i="5" s="1"/>
  <c r="Q49" i="5"/>
  <c r="R49" i="5" s="1"/>
  <c r="Q52" i="5"/>
  <c r="R52" i="5" s="1"/>
  <c r="Q51" i="5"/>
  <c r="Q55" i="5"/>
  <c r="R55" i="5" s="1"/>
  <c r="Q53" i="5"/>
  <c r="Q54" i="5"/>
  <c r="R54" i="5" s="1"/>
  <c r="Q60" i="5"/>
  <c r="R60" i="5" s="1"/>
  <c r="Q56" i="5"/>
  <c r="Q63" i="5"/>
  <c r="R63" i="5" s="1"/>
  <c r="Q62" i="5"/>
  <c r="R62" i="5" s="1"/>
  <c r="Q65" i="5"/>
  <c r="Q59" i="5"/>
  <c r="Q61" i="5"/>
  <c r="Q57" i="5"/>
  <c r="R57" i="5" s="1"/>
  <c r="Q58" i="5"/>
  <c r="Q66" i="5"/>
  <c r="R66" i="5" s="1"/>
  <c r="Q67" i="5"/>
  <c r="R67" i="5" s="1"/>
  <c r="Q68" i="5"/>
  <c r="R68" i="5" s="1"/>
  <c r="Q64" i="5"/>
  <c r="Q69" i="5"/>
  <c r="R69" i="5" s="1"/>
  <c r="Q70" i="5"/>
  <c r="R70" i="5" s="1"/>
  <c r="Q71" i="5"/>
  <c r="R71" i="5" s="1"/>
  <c r="Q76" i="5"/>
  <c r="R76" i="5" s="1"/>
  <c r="Q72" i="5"/>
  <c r="Q73" i="5"/>
  <c r="R73" i="5" s="1"/>
  <c r="Q75" i="5"/>
  <c r="R75" i="5" s="1"/>
  <c r="Q74" i="5"/>
  <c r="R74" i="5" s="1"/>
  <c r="Q79" i="5"/>
  <c r="R79" i="5" s="1"/>
  <c r="Q78" i="5"/>
  <c r="R78" i="5" s="1"/>
  <c r="Q77" i="5"/>
  <c r="R77" i="5" s="1"/>
  <c r="Q80" i="5"/>
  <c r="R80" i="5" s="1"/>
  <c r="Q81" i="5"/>
  <c r="R81" i="5" s="1"/>
  <c r="Q82" i="5"/>
  <c r="R82" i="5" s="1"/>
  <c r="Q83" i="5"/>
  <c r="R83" i="5" s="1"/>
  <c r="R4" i="5"/>
  <c r="R14" i="5"/>
  <c r="R10" i="5"/>
  <c r="R11" i="5"/>
  <c r="R16" i="5"/>
  <c r="R20" i="5"/>
  <c r="R21" i="5"/>
  <c r="R18" i="5"/>
  <c r="R24" i="5"/>
  <c r="R30" i="5"/>
  <c r="R27" i="5"/>
  <c r="R31" i="5"/>
  <c r="R33" i="5"/>
  <c r="R37" i="5"/>
  <c r="R40" i="5"/>
  <c r="R46" i="5"/>
  <c r="R45" i="5"/>
  <c r="R44" i="5"/>
  <c r="R48" i="5"/>
  <c r="R51" i="5"/>
  <c r="R53" i="5"/>
  <c r="R56" i="5"/>
  <c r="R65" i="5"/>
  <c r="R59" i="5"/>
  <c r="R61" i="5"/>
  <c r="R58" i="5"/>
  <c r="R64" i="5"/>
  <c r="R72" i="5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4" i="1"/>
  <c r="S4" i="1" s="1"/>
  <c r="T98" i="1" l="1"/>
  <c r="R98" i="1"/>
  <c r="S84" i="1"/>
  <c r="S5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95D0354-CD1B-4413-90EA-A6E97E0C0B9F}" keepAlive="1" name="Query - 84036 x" description="Connection to the '84036 x' query in the workbook." type="5" refreshedVersion="6" background="1">
    <dbPr connection="Provider=Microsoft.Mashup.OleDb.1;Data Source=$Workbook$;Location=84036 x;Extended Properties=&quot;&quot;" command="SELECT * FROM [84036 x]"/>
  </connection>
  <connection id="2" xr16:uid="{55D03C07-0986-4F4D-B52E-CBD17AF7418A}" keepAlive="1" name="Query - 84036 x (2)" description="Connection to the '84036 x (2)' query in the workbook." type="5" refreshedVersion="6" background="1">
    <dbPr connection="Provider=Microsoft.Mashup.OleDb.1;Data Source=$Workbook$;Location=84036 x (2);Extended Properties=&quot;&quot;" command="SELECT * FROM [84036 x (2)]"/>
  </connection>
</connections>
</file>

<file path=xl/sharedStrings.xml><?xml version="1.0" encoding="utf-8"?>
<sst xmlns="http://schemas.openxmlformats.org/spreadsheetml/2006/main" count="3273" uniqueCount="179">
  <si>
    <t/>
  </si>
  <si>
    <t>F</t>
  </si>
  <si>
    <t>S</t>
  </si>
  <si>
    <t>M</t>
  </si>
  <si>
    <t>PASS</t>
  </si>
  <si>
    <t>A2</t>
  </si>
  <si>
    <t>B1</t>
  </si>
  <si>
    <t>C2</t>
  </si>
  <si>
    <t>A1</t>
  </si>
  <si>
    <t>B2</t>
  </si>
  <si>
    <t>D2</t>
  </si>
  <si>
    <t>D1</t>
  </si>
  <si>
    <t>C1</t>
  </si>
  <si>
    <t>TOTAL</t>
  </si>
  <si>
    <t>RollNo</t>
  </si>
  <si>
    <t>Student Name</t>
  </si>
  <si>
    <t>ABHISHEK MAMGAIN</t>
  </si>
  <si>
    <t xml:space="preserve">ADITI </t>
  </si>
  <si>
    <t xml:space="preserve">AKANKSHA </t>
  </si>
  <si>
    <t>AMAN UNIYAL</t>
  </si>
  <si>
    <t>ANURAG TARIYAL</t>
  </si>
  <si>
    <t>AVANTIKA VASHIST</t>
  </si>
  <si>
    <t>AYUSHI TOPWAL</t>
  </si>
  <si>
    <t>HRISHIKA CHAUHAN</t>
  </si>
  <si>
    <t xml:space="preserve">ISHANI </t>
  </si>
  <si>
    <t>KHUSHBOO SINGH</t>
  </si>
  <si>
    <t>MOHIT BAILWAL</t>
  </si>
  <si>
    <t>PARAS BAILWAL</t>
  </si>
  <si>
    <t>PRANJUL SHUKLA</t>
  </si>
  <si>
    <t>PRIYANSHU NEGI</t>
  </si>
  <si>
    <t>SALONEE CHAUHAN</t>
  </si>
  <si>
    <t>SUHANI BELWAL</t>
  </si>
  <si>
    <t>SUJAL RATURI</t>
  </si>
  <si>
    <t>ALOK SINGH RAWAT</t>
  </si>
  <si>
    <t>ANJALI KOHLI</t>
  </si>
  <si>
    <t>ANKITA BISHT</t>
  </si>
  <si>
    <t>ANSHUL SEMWAL</t>
  </si>
  <si>
    <t>ANUSHREYA RAMOLA</t>
  </si>
  <si>
    <t>ASHUTOSH CHAUHAN</t>
  </si>
  <si>
    <t>ISMITA NAUTIYAL</t>
  </si>
  <si>
    <t>AANCHAL PUNDIR</t>
  </si>
  <si>
    <t xml:space="preserve">SHIKSHA </t>
  </si>
  <si>
    <t>MANISH THAPLIYAL</t>
  </si>
  <si>
    <t>MAYANK KUAMAEI</t>
  </si>
  <si>
    <t>MONIKA NEGI</t>
  </si>
  <si>
    <t>NANDANI JUYAL</t>
  </si>
  <si>
    <t>NIKHIL BISHT</t>
  </si>
  <si>
    <t xml:space="preserve">PALAK </t>
  </si>
  <si>
    <t>PARAS THAPLIYAL</t>
  </si>
  <si>
    <t>PRIYANSHU PANWAR</t>
  </si>
  <si>
    <t>RAJEEV KUMAR</t>
  </si>
  <si>
    <t>SAHIL PANWAR</t>
  </si>
  <si>
    <t>SAKSHI SEMWAL</t>
  </si>
  <si>
    <t>SAURABH KAINTURA</t>
  </si>
  <si>
    <t>SHIVAM NAUGAIN</t>
  </si>
  <si>
    <t>ABHISHEK JARDHARI</t>
  </si>
  <si>
    <t>ADITI DOBHAL</t>
  </si>
  <si>
    <t xml:space="preserve">ANJALI </t>
  </si>
  <si>
    <t xml:space="preserve">ANSIKA </t>
  </si>
  <si>
    <t>CHANDRAVEER NEGI</t>
  </si>
  <si>
    <t>DEVESH TARIYAL</t>
  </si>
  <si>
    <t>JAGBIR SINGH MEHAR</t>
  </si>
  <si>
    <t>KASHISH KURIYAL</t>
  </si>
  <si>
    <t>KRISHA RATURI</t>
  </si>
  <si>
    <t>MAHAK KATHAIT</t>
  </si>
  <si>
    <t>MOHIT PRAKASH SHAH</t>
  </si>
  <si>
    <t>NIKHIL DOBRIYAL</t>
  </si>
  <si>
    <t>NITIN KANDIYAL</t>
  </si>
  <si>
    <t>PRASHANT TARIYAL</t>
  </si>
  <si>
    <t>PREETI PANWAR</t>
  </si>
  <si>
    <t>RITIKA SALONI</t>
  </si>
  <si>
    <t>RITIKA UNIYAL</t>
  </si>
  <si>
    <t>SAKSHAM KOTHARI</t>
  </si>
  <si>
    <t>SAMIKSHA UNIYAL</t>
  </si>
  <si>
    <t>SHUBHAM KUMAR</t>
  </si>
  <si>
    <t>SRISHTI SHAH</t>
  </si>
  <si>
    <t>SUMIT SHAH</t>
  </si>
  <si>
    <t>SWAYAM KOTHARI</t>
  </si>
  <si>
    <t>TANYA PAINULY</t>
  </si>
  <si>
    <t>VIKAS PANWAR</t>
  </si>
  <si>
    <t>AADITYA SAUDA</t>
  </si>
  <si>
    <t xml:space="preserve">AJAY </t>
  </si>
  <si>
    <t>ANJALI UNIYAL</t>
  </si>
  <si>
    <t>ANSHIKA GUSAIN</t>
  </si>
  <si>
    <t>AYUSH BHANDARI</t>
  </si>
  <si>
    <t>DEVYANSH SEMWAL</t>
  </si>
  <si>
    <t>DIKSHA NEGI</t>
  </si>
  <si>
    <t>KALPNA KOHLI</t>
  </si>
  <si>
    <t xml:space="preserve">KASHISH </t>
  </si>
  <si>
    <t>NANDINI PANWAR</t>
  </si>
  <si>
    <t>NEERAJ AMOLA</t>
  </si>
  <si>
    <t>SIMRAN NEGI</t>
  </si>
  <si>
    <t xml:space="preserve">SRISHTI </t>
  </si>
  <si>
    <t>SRISHTI ARYA</t>
  </si>
  <si>
    <t>TANISHA PATHOI</t>
  </si>
  <si>
    <t>VERSHA SEMWAL</t>
  </si>
  <si>
    <t>G1</t>
  </si>
  <si>
    <t>G2</t>
  </si>
  <si>
    <t>G3</t>
  </si>
  <si>
    <t>G4</t>
  </si>
  <si>
    <t>G5</t>
  </si>
  <si>
    <t>G6</t>
  </si>
  <si>
    <t>Per</t>
  </si>
  <si>
    <t>Total</t>
  </si>
  <si>
    <t>Rank</t>
  </si>
  <si>
    <t>184</t>
  </si>
  <si>
    <t>2</t>
  </si>
  <si>
    <t>41</t>
  </si>
  <si>
    <t>86</t>
  </si>
  <si>
    <t>87</t>
  </si>
  <si>
    <t>402</t>
  </si>
  <si>
    <t>G</t>
  </si>
  <si>
    <t>Res</t>
  </si>
  <si>
    <t>Kendriy Vidyalaya New Tehri Town</t>
  </si>
  <si>
    <t>Class X Result 2020-21 (Without IT Subject)</t>
  </si>
  <si>
    <t>Class X Result 2020-21 (With IT Subject - Average of 6 Subjects)</t>
  </si>
  <si>
    <t>Sno</t>
  </si>
  <si>
    <t>Class X Result 2020-21 (Best of Five Subejcts)</t>
  </si>
  <si>
    <t>Class X Result 2020-21 (Best of Five Subjects)</t>
  </si>
  <si>
    <t>E</t>
  </si>
  <si>
    <t>N*W</t>
  </si>
  <si>
    <t>PI</t>
  </si>
  <si>
    <t>Eng</t>
  </si>
  <si>
    <t>Hindi</t>
  </si>
  <si>
    <t>Maths</t>
  </si>
  <si>
    <t>Sci.</t>
  </si>
  <si>
    <t>So. Sci.</t>
  </si>
  <si>
    <t>IT</t>
  </si>
  <si>
    <t>With IT</t>
  </si>
  <si>
    <t>PI Calculation</t>
  </si>
  <si>
    <t>Without IT</t>
  </si>
  <si>
    <t>Class XA Result 2020-21 (Without IT Subject)</t>
  </si>
  <si>
    <t>Priya S</t>
  </si>
  <si>
    <t>CPM</t>
  </si>
  <si>
    <t>Nitu J</t>
  </si>
  <si>
    <t>Amit S</t>
  </si>
  <si>
    <t>Sushil</t>
  </si>
  <si>
    <t>Amit B</t>
  </si>
  <si>
    <t>PI Calculation Class XA Only</t>
  </si>
  <si>
    <t>PI Calculation Class XB Only</t>
  </si>
  <si>
    <t>Kirti J</t>
  </si>
  <si>
    <t>Yogesh</t>
  </si>
  <si>
    <t>Gaivi B</t>
  </si>
  <si>
    <t>RP S</t>
  </si>
  <si>
    <t>KENDRIYA VIDYLAYA NEW TEHRI TOWN OVERALL 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</si>
  <si>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</si>
  <si>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</si>
  <si>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</si>
  <si>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</si>
  <si>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</si>
  <si>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</si>
  <si>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</si>
  <si>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</si>
  <si>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</si>
  <si>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</si>
  <si>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</si>
  <si>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</si>
  <si>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</si>
  <si>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MEAN</t>
  </si>
  <si>
    <t>SUBJECTWISE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</si>
  <si>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</si>
  <si>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</si>
  <si>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</si>
  <si>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</si>
  <si>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</si>
  <si>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</si>
  <si>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</si>
  <si>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</si>
  <si>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ENGLISH LI&amp;LIT.</t>
  </si>
  <si>
    <t>HINDI COURSE-A</t>
  </si>
  <si>
    <t>SCIENCE</t>
  </si>
  <si>
    <t>SOCIAL SCIENCE</t>
  </si>
  <si>
    <t>MATHEMATICS STD</t>
  </si>
  <si>
    <t>MATHEMATICS BASIC</t>
  </si>
  <si>
    <t>Co.</t>
  </si>
  <si>
    <t>Maths(std)</t>
  </si>
  <si>
    <t>Maths(Bas)</t>
  </si>
  <si>
    <t>SCHOOL PI : 54.81</t>
  </si>
  <si>
    <t>CLASS X 2020-21 OVERALL SCHOOL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</si>
</sst>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2" fontId="8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67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D9EAC8-9964-4D86-AF2B-CE36316409B7}" name="Table3" displayName="Table3" ref="A3:U84" totalsRowCount="1" headerRowDxfId="166" headerRowBorderDxfId="165" tableBorderDxfId="164" totalsRowBorderDxfId="163">
  <sortState ref="A4:U83">
    <sortCondition ref="B4"/>
  </sortState>
  <tableColumns count="21">
    <tableColumn id="1" xr3:uid="{6E582F3A-4B2F-4FCD-9F8F-F1BABF6627A8}" name="S" dataDxfId="162" totalsRowDxfId="161"/>
    <tableColumn id="2" xr3:uid="{D1C64DA2-45FC-4F8E-BE34-17C3E201FB4F}" name="RollNo" dataDxfId="160" totalsRowDxfId="159"/>
    <tableColumn id="3" xr3:uid="{DBB1EF8C-AF79-4ACC-83B3-C2396F552165}" name="G" dataDxfId="158" totalsRowDxfId="157"/>
    <tableColumn id="4" xr3:uid="{90182433-8A1D-4C44-B6E3-15BDEDE98DA6}" name="Student Name" dataDxfId="156" totalsRowDxfId="155"/>
    <tableColumn id="5" xr3:uid="{CCF80115-5E91-47D3-B7F9-4FA13174D76A}" name="184" totalsRowFunction="average" dataDxfId="154" totalsRowDxfId="153"/>
    <tableColumn id="6" xr3:uid="{FA5C5F25-77F2-4B8E-8040-E25B251BB585}" name="G1" dataDxfId="152" totalsRowDxfId="151"/>
    <tableColumn id="7" xr3:uid="{86C46BE1-0825-4AC9-B584-F7EF87025C75}" name="2" totalsRowFunction="average" dataDxfId="150" totalsRowDxfId="149"/>
    <tableColumn id="8" xr3:uid="{254CA13F-BE7D-4EB4-8439-4400020954B4}" name="G2" dataDxfId="148" totalsRowDxfId="147"/>
    <tableColumn id="21" xr3:uid="{1E684767-C678-4615-B8A5-F585660D1922}" name="Co." dataDxfId="146" totalsRowDxfId="145"/>
    <tableColumn id="9" xr3:uid="{E2939E48-3023-40DB-8FD8-5441F2A51BB6}" name="41" dataDxfId="144" totalsRowDxfId="143"/>
    <tableColumn id="10" xr3:uid="{23D3D75F-2A3A-4BA8-9853-E97DF025B129}" name="G3" dataDxfId="142" totalsRowDxfId="141"/>
    <tableColumn id="11" xr3:uid="{9C10E118-C875-4EBC-947E-B70D2C4EE438}" name="86" totalsRowFunction="average" dataDxfId="140" totalsRowDxfId="139"/>
    <tableColumn id="12" xr3:uid="{A884959A-AD74-4247-81B1-BF59E14347B3}" name="G4" dataDxfId="138" totalsRowDxfId="137"/>
    <tableColumn id="13" xr3:uid="{AEC608B7-C977-4A46-B80E-5C90BE909400}" name="87" totalsRowFunction="average" dataDxfId="136" totalsRowDxfId="135"/>
    <tableColumn id="14" xr3:uid="{8AEFDECE-0630-40DC-8A18-B6DB3D0A01A5}" name="G5" dataDxfId="134" totalsRowDxfId="133"/>
    <tableColumn id="15" xr3:uid="{D795FE80-0E07-4DCA-A10E-E596AC4CD9BB}" name="402" totalsRowFunction="average" dataDxfId="132" totalsRowDxfId="131"/>
    <tableColumn id="16" xr3:uid="{4249C94A-0F43-494A-8AC9-E35C79854FE2}" name="G6" dataDxfId="130" totalsRowDxfId="129"/>
    <tableColumn id="17" xr3:uid="{123880F7-76FF-4B7D-88F1-763F71FCDFAF}" name="Total" dataDxfId="128" totalsRowDxfId="127">
      <calculatedColumnFormula>E4+G4+J4+L4+N4</calculatedColumnFormula>
    </tableColumn>
    <tableColumn id="18" xr3:uid="{FA490D7C-94D4-49B8-A82E-0F543082BF0E}" name="Per" totalsRowFunction="sum" dataDxfId="126" totalsRowDxfId="125">
      <calculatedColumnFormula>R4/5</calculatedColumnFormula>
    </tableColumn>
    <tableColumn id="19" xr3:uid="{AB4EE8DD-BBFA-4357-9658-14D2C64B63ED}" name="Rank" dataDxfId="124" totalsRowDxfId="123"/>
    <tableColumn id="20" xr3:uid="{427D3903-6AA6-442E-92B3-DE65A24D765B}" name="Res" dataDxfId="122" totalsRowDxfId="12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17B4F1-19A8-4D33-8201-2DD7206DC9A5}" name="Table35" displayName="Table35" ref="A3:T83" totalsRowShown="0" headerRowDxfId="120" headerRowBorderDxfId="119" tableBorderDxfId="118" totalsRowBorderDxfId="117">
  <sortState ref="A4:T83">
    <sortCondition descending="1" ref="R4"/>
  </sortState>
  <tableColumns count="20">
    <tableColumn id="1" xr3:uid="{4AACEF7B-578F-4537-A334-48C2F03B1C0E}" name="S" dataDxfId="116"/>
    <tableColumn id="2" xr3:uid="{43CFB407-C774-44F7-9CEE-0B5121B3E233}" name="RollNo" dataDxfId="115"/>
    <tableColumn id="3" xr3:uid="{DC5C33F1-6DEB-4884-BB43-13100DA7B761}" name="G" dataDxfId="114"/>
    <tableColumn id="4" xr3:uid="{74BF3B3D-B02F-4EEF-96AF-3C29D8F2CEAF}" name="Student Name" dataDxfId="113"/>
    <tableColumn id="5" xr3:uid="{6DE0A508-2C07-40B7-B8B9-5A17822E798C}" name="184" dataDxfId="112"/>
    <tableColumn id="6" xr3:uid="{8E075EE7-2655-4291-B325-33C3BEB613CC}" name="G1" dataDxfId="111"/>
    <tableColumn id="7" xr3:uid="{78E020AC-AFD8-4F64-A6F6-8684385DDD33}" name="2" dataDxfId="110"/>
    <tableColumn id="8" xr3:uid="{8A566482-AE26-4C37-AB09-5194D164F5E4}" name="G2" dataDxfId="109"/>
    <tableColumn id="9" xr3:uid="{E2110BCA-697C-4916-ADDC-53963ABE273F}" name="41" dataDxfId="108"/>
    <tableColumn id="10" xr3:uid="{D72C8397-11A4-4A1E-B223-8BB758562B2C}" name="G3" dataDxfId="107"/>
    <tableColumn id="11" xr3:uid="{0BD085B6-171A-454E-A901-F79E50FF0063}" name="86" dataDxfId="106"/>
    <tableColumn id="12" xr3:uid="{BC962BCA-FAA5-4BF9-9B8F-5D62C785205F}" name="G4" dataDxfId="105"/>
    <tableColumn id="13" xr3:uid="{BF073CF9-51CF-4B65-BA3E-27B5D5CDCD1D}" name="87" dataDxfId="104"/>
    <tableColumn id="14" xr3:uid="{0BA8D396-1440-4F58-A4FF-1E0D99ECB34D}" name="G5" dataDxfId="103"/>
    <tableColumn id="15" xr3:uid="{3F725923-3D4E-406E-BABD-299FCB084FFA}" name="402" dataDxfId="102"/>
    <tableColumn id="16" xr3:uid="{F19EB702-644D-4CAB-95BF-6CC7B7A143AE}" name="G6" dataDxfId="101"/>
    <tableColumn id="17" xr3:uid="{E3D0C007-98A4-418A-B3E8-C1C30BEBBE39}" name="Total" dataDxfId="100">
      <calculatedColumnFormula>E4+G4+I4+K4+M4+O4-SMALL(Table35[[#This Row],[184]:[G6]],1)</calculatedColumnFormula>
    </tableColumn>
    <tableColumn id="18" xr3:uid="{9467106A-BEF1-4D56-84CE-274F6E5EC3E7}" name="Per" dataDxfId="99">
      <calculatedColumnFormula>Q4/5</calculatedColumnFormula>
    </tableColumn>
    <tableColumn id="19" xr3:uid="{CDF47A97-70A5-4B03-B3BF-642EDFACDF3A}" name="Rank" dataDxfId="98"/>
    <tableColumn id="20" xr3:uid="{182CB79D-92D5-4941-BD74-D4B7A4C1E68A}" name="Res" dataDxfId="97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13BF87E-EEB5-47AC-BD3A-64AAF268FD2E}" name="Table7" displayName="Table7" ref="A3:T8" totalsRowShown="0" headerRowDxfId="96" dataDxfId="94" headerRowBorderDxfId="95" tableBorderDxfId="93" totalsRowBorderDxfId="92">
  <tableColumns count="20">
    <tableColumn id="1" xr3:uid="{B5421A06-FE2B-490A-8E32-14F3B5E1E09E}" name="Sno" dataDxfId="91"/>
    <tableColumn id="2" xr3:uid="{BD2AA5CE-2EB0-4F8B-898E-B8B75671DF36}" name="RollNo" dataDxfId="90"/>
    <tableColumn id="3" xr3:uid="{0F058C09-3966-486A-86FD-D352EAB08536}" name="G" dataDxfId="89"/>
    <tableColumn id="4" xr3:uid="{9E2A0CFF-4F6F-4E65-AD85-9005EE49F5B8}" name="Student Name" dataDxfId="88"/>
    <tableColumn id="5" xr3:uid="{23005426-965C-4C4D-B5C1-B693D7246879}" name="184" dataDxfId="87"/>
    <tableColumn id="6" xr3:uid="{29722A51-8E8A-4E2E-B638-107E4EE057D2}" name="G1" dataDxfId="86"/>
    <tableColumn id="7" xr3:uid="{3E0A2873-B95B-4B5D-BC19-CE99B8C2B114}" name="2" dataDxfId="85"/>
    <tableColumn id="8" xr3:uid="{DCF9A09C-969B-448C-B985-905CD2C0754A}" name="G2" dataDxfId="84"/>
    <tableColumn id="9" xr3:uid="{0ABB1FCF-DD8D-43A3-9573-E84660560A24}" name="41" dataDxfId="83"/>
    <tableColumn id="10" xr3:uid="{194C848E-7031-477F-89A7-AF9777D6297F}" name="G3" dataDxfId="82"/>
    <tableColumn id="11" xr3:uid="{4B3AC58A-3489-43BA-9B51-AB31A5A0F4DD}" name="86" dataDxfId="81"/>
    <tableColumn id="12" xr3:uid="{D3C5A5F3-70FC-4AB0-9271-9E1093683D41}" name="G4" dataDxfId="80"/>
    <tableColumn id="13" xr3:uid="{526EAB76-7919-484D-946B-F0E418F76951}" name="87" dataDxfId="79"/>
    <tableColumn id="14" xr3:uid="{0773E53F-5875-4476-9A00-00947FE41E35}" name="G5" dataDxfId="78"/>
    <tableColumn id="15" xr3:uid="{EA263F86-9BFB-4A05-A85E-55B783AF4FE9}" name="402" dataDxfId="77"/>
    <tableColumn id="16" xr3:uid="{BCFCF50B-DC77-4588-AA04-3C5B616CA3EC}" name="G6" dataDxfId="76"/>
    <tableColumn id="17" xr3:uid="{DC7C83A8-0AAC-4E3C-AE5E-99A22E08EAB3}" name="Total" dataDxfId="75">
      <calculatedColumnFormula>E4+G4+I4+K4+M4+O4-SMALL(Table35[[#This Row],[184]:[G6]],1)</calculatedColumnFormula>
    </tableColumn>
    <tableColumn id="18" xr3:uid="{C2EC2981-DA53-4C9B-828D-0AA37E8E9057}" name="Per" dataDxfId="74">
      <calculatedColumnFormula>Q4/5</calculatedColumnFormula>
    </tableColumn>
    <tableColumn id="19" xr3:uid="{C14FAABF-4A9B-4CC2-B7C6-E1AF20C601F0}" name="Rank" dataDxfId="73"/>
    <tableColumn id="20" xr3:uid="{D11B416B-AC14-425B-8125-6756960C0812}" name="Res" dataDxfId="72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68C3746-CDB2-492A-9552-5EC0EBBBAFBA}" name="Table36" displayName="Table36" ref="A3:T83" totalsRowShown="0" headerRowDxfId="71" headerRowBorderDxfId="70" tableBorderDxfId="69" totalsRowBorderDxfId="68">
  <sortState ref="A4:T83">
    <sortCondition descending="1" ref="R4"/>
  </sortState>
  <tableColumns count="20">
    <tableColumn id="1" xr3:uid="{FCC262C4-17B3-4AB4-AB3E-C348B08B6638}" name="S" dataDxfId="67"/>
    <tableColumn id="2" xr3:uid="{E5019097-F155-4822-AF20-F7B7063A93F6}" name="RollNo" dataDxfId="66"/>
    <tableColumn id="3" xr3:uid="{ECB0A1D1-92EF-4E82-BCE6-100DA9277225}" name="G" dataDxfId="65"/>
    <tableColumn id="4" xr3:uid="{A430F4DF-0CD8-42FA-B17C-2CE3B3EB00F5}" name="Student Name" dataDxfId="64"/>
    <tableColumn id="5" xr3:uid="{2353B964-F15D-45D0-8A76-637AB7954656}" name="184" dataDxfId="63"/>
    <tableColumn id="6" xr3:uid="{E1985170-F118-473A-ADE6-427FC229ED28}" name="G1" dataDxfId="62"/>
    <tableColumn id="7" xr3:uid="{17BB4601-FDE3-45CB-BCB6-177658ED4162}" name="2" dataDxfId="61"/>
    <tableColumn id="8" xr3:uid="{EBA2EB59-A370-4561-85D9-9E0E8DD430EB}" name="G2" dataDxfId="60"/>
    <tableColumn id="9" xr3:uid="{8CED13B4-35B2-4107-826C-ECC27709D97A}" name="41" dataDxfId="59"/>
    <tableColumn id="10" xr3:uid="{3E037ACC-53A2-4211-970E-589E6633735A}" name="G3" dataDxfId="58"/>
    <tableColumn id="11" xr3:uid="{0F1966ED-8417-4585-AC64-2A1D487C343F}" name="86" dataDxfId="57"/>
    <tableColumn id="12" xr3:uid="{6CB4A053-0359-4689-A8B7-EB1861693499}" name="G4" dataDxfId="56"/>
    <tableColumn id="13" xr3:uid="{FEB47129-498E-47B3-8582-BF3F7CF184EA}" name="87" dataDxfId="55"/>
    <tableColumn id="14" xr3:uid="{444710DF-07E9-48BF-BC1B-60A72C3E5301}" name="G5" dataDxfId="54"/>
    <tableColumn id="15" xr3:uid="{353AF01D-E834-4EA2-9A04-39EB8D435CF0}" name="402" dataDxfId="53"/>
    <tableColumn id="16" xr3:uid="{BBFCB38F-2420-4E4A-9057-1D4FBAD8FDC6}" name="G6" dataDxfId="52"/>
    <tableColumn id="17" xr3:uid="{B2B1B01C-38B4-46A3-8382-A7D06FCFA7B8}" name="Total" dataDxfId="51">
      <calculatedColumnFormula>E4+G4+I4+K4+M4+Table36[[#This Row],[402]]</calculatedColumnFormula>
    </tableColumn>
    <tableColumn id="18" xr3:uid="{4EAB3C5E-1580-4678-8D59-F11B3502DE2E}" name="Per" dataDxfId="50">
      <calculatedColumnFormula>Q4/6</calculatedColumnFormula>
    </tableColumn>
    <tableColumn id="19" xr3:uid="{46468FF1-1C9F-4CF7-9C2E-73F569629650}" name="Rank" dataDxfId="49"/>
    <tableColumn id="20" xr3:uid="{BC0A9555-AB26-4CC8-9602-25531E8704A8}" name="Res" dataDxfId="48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FE4D4A7-FD85-4733-A675-42C021FD8B2E}" name="Table39" displayName="Table39" ref="A3:T45" totalsRowShown="0" headerRowDxfId="47" headerRowBorderDxfId="46" tableBorderDxfId="45" totalsRowBorderDxfId="44">
  <sortState ref="A5:T45">
    <sortCondition ref="A4"/>
  </sortState>
  <tableColumns count="20">
    <tableColumn id="1" xr3:uid="{8010BB05-A771-4ABC-8B32-CF35F0A4B7DC}" name="S" dataDxfId="43"/>
    <tableColumn id="2" xr3:uid="{E54A0897-6BF9-4C8E-8918-CF02AF77C44A}" name="RollNo" dataDxfId="42"/>
    <tableColumn id="3" xr3:uid="{D0849527-163D-4336-8B80-E9C85F33E9E2}" name="G" dataDxfId="41"/>
    <tableColumn id="4" xr3:uid="{8345BF28-03F6-4F0B-BD73-C507E23EB16B}" name="Student Name" dataDxfId="40"/>
    <tableColumn id="5" xr3:uid="{2E18376A-F57F-4F45-B297-C83923F8701C}" name="184" dataDxfId="39"/>
    <tableColumn id="6" xr3:uid="{A19125A7-C935-4994-B9FA-BC0FFFA7FA3C}" name="G1" dataDxfId="38"/>
    <tableColumn id="7" xr3:uid="{CF62C2A6-4DDF-4BA6-9B53-814D16723E31}" name="2" dataDxfId="37"/>
    <tableColumn id="8" xr3:uid="{AD50B2EA-BC97-4A75-900E-AB6C8D24B7DE}" name="G2" dataDxfId="36"/>
    <tableColumn id="9" xr3:uid="{8A472651-E174-459F-99E9-C3C03D94CC7A}" name="41" dataDxfId="35"/>
    <tableColumn id="10" xr3:uid="{A04F0171-7A07-4267-8E39-F8993F8329AE}" name="G3" dataDxfId="34"/>
    <tableColumn id="11" xr3:uid="{E1DB7244-6C0E-417D-A2F4-81FB33FE19E4}" name="86" dataDxfId="33"/>
    <tableColumn id="12" xr3:uid="{86EEE476-73B0-42CC-88BF-7A4054365A29}" name="G4" dataDxfId="32"/>
    <tableColumn id="13" xr3:uid="{99216FF2-A7D5-4B56-9D24-BD35CFE13750}" name="87" dataDxfId="31"/>
    <tableColumn id="14" xr3:uid="{F640AB36-5BB0-4C3A-A42C-EB105806302C}" name="G5" dataDxfId="30"/>
    <tableColumn id="15" xr3:uid="{2EEB4C5D-424F-4A7E-A8A4-885174036954}" name="402" dataDxfId="29"/>
    <tableColumn id="16" xr3:uid="{9A1DA3E9-20A6-45CB-A9EE-80304C70DA9A}" name="G6" dataDxfId="28"/>
    <tableColumn id="17" xr3:uid="{9DAAF2B3-B2EC-4377-8272-010A3D81A9D2}" name="Total" dataDxfId="27">
      <calculatedColumnFormula>E4+G4+I4+K4+M4</calculatedColumnFormula>
    </tableColumn>
    <tableColumn id="18" xr3:uid="{217CAD27-CD15-4457-BEBA-C08E4F242536}" name="Per" dataDxfId="26">
      <calculatedColumnFormula>Q4/5</calculatedColumnFormula>
    </tableColumn>
    <tableColumn id="19" xr3:uid="{FCE6C712-A3DC-49E8-8AE8-5249E1C06B7C}" name="Rank" dataDxfId="25"/>
    <tableColumn id="20" xr3:uid="{D30E34DE-6FF7-4420-BA80-B3CC4614C118}" name="Res" dataDxfId="24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E67A48A-BAF6-491D-A414-A237F17DAC8B}" name="Table3910" displayName="Table3910" ref="A3:T41" totalsRowShown="0" headerRowDxfId="23" headerRowBorderDxfId="22" tableBorderDxfId="21" totalsRowBorderDxfId="20">
  <sortState ref="A4:T41">
    <sortCondition ref="S4"/>
  </sortState>
  <tableColumns count="20">
    <tableColumn id="1" xr3:uid="{50559214-BA9E-47BD-836D-2043D35BBED8}" name="S" dataDxfId="19"/>
    <tableColumn id="2" xr3:uid="{B9EE2CB1-B946-4BF3-AF73-A2F52B93008C}" name="RollNo" dataDxfId="18"/>
    <tableColumn id="3" xr3:uid="{01DDD6C0-5FB3-44FA-A209-D5BEDF607077}" name="G" dataDxfId="17"/>
    <tableColumn id="4" xr3:uid="{F3FC8F2D-7619-4802-820B-B5040AB57BFE}" name="Student Name" dataDxfId="16"/>
    <tableColumn id="5" xr3:uid="{2350D92D-C04C-4833-93BD-C842537C1469}" name="184" dataDxfId="15"/>
    <tableColumn id="6" xr3:uid="{E5A53A02-174A-45B0-B81A-890062F8A639}" name="G1" dataDxfId="14"/>
    <tableColumn id="7" xr3:uid="{694A63BC-4172-40A2-8499-157C599EEF78}" name="2" dataDxfId="13"/>
    <tableColumn id="8" xr3:uid="{ACEEA8B4-14A0-49E9-92DF-55C2463390DE}" name="G2" dataDxfId="12"/>
    <tableColumn id="9" xr3:uid="{68101961-6259-4CC6-81C1-EA17C4A75AFA}" name="41" dataDxfId="11"/>
    <tableColumn id="10" xr3:uid="{7B44F968-76B5-4907-807E-6F129B39AAB4}" name="G3" dataDxfId="10"/>
    <tableColumn id="11" xr3:uid="{BA723372-0574-40D2-A86A-A0CF3E0EFF77}" name="86" dataDxfId="9"/>
    <tableColumn id="12" xr3:uid="{6EAE1328-1522-4E68-B1A0-B411B319C4A4}" name="G4" dataDxfId="8"/>
    <tableColumn id="13" xr3:uid="{7CFE5FB2-F417-4E80-B404-835D14069333}" name="87" dataDxfId="7"/>
    <tableColumn id="14" xr3:uid="{17E7D3EF-1B49-4A96-90D6-3AF40613B2FF}" name="G5" dataDxfId="6"/>
    <tableColumn id="15" xr3:uid="{0909F60D-4538-4147-B343-0F48BDC3A4C6}" name="402" dataDxfId="5"/>
    <tableColumn id="16" xr3:uid="{C952A77A-55CB-4E81-A0C9-20964ADF0636}" name="G6" dataDxfId="4"/>
    <tableColumn id="17" xr3:uid="{17A52953-C33A-4C30-BDFD-FC6FD747CD64}" name="Total" dataDxfId="3">
      <calculatedColumnFormula>E4+G4+I4+K4+M4</calculatedColumnFormula>
    </tableColumn>
    <tableColumn id="18" xr3:uid="{E5986671-4BBB-4177-8824-F80BD5F20A5C}" name="Per" dataDxfId="2">
      <calculatedColumnFormula>Q4/5</calculatedColumnFormula>
    </tableColumn>
    <tableColumn id="19" xr3:uid="{BF6392FE-59F1-4554-83B1-C657CF46DCBF}" name="Rank" dataDxfId="1"/>
    <tableColumn id="20" xr3:uid="{6E9A8F40-8C05-4914-B5FC-460C56D45F0C}" name="Res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871C-CF67-472A-B1A4-B1FB65703160}">
  <dimension ref="A1:X49"/>
  <sheetViews>
    <sheetView workbookViewId="0">
      <selection activeCell="W15" sqref="W15"/>
    </sheetView>
  </sheetViews>
  <sheetFormatPr defaultRowHeight="15" x14ac:dyDescent="0.25"/>
  <cols>
    <col min="3" max="3" width="11.85546875" customWidth="1"/>
    <col min="5" max="20" width="6.5703125" customWidth="1"/>
    <col min="21" max="21" width="8.140625" customWidth="1"/>
    <col min="23" max="23" width="13.140625" bestFit="1" customWidth="1"/>
  </cols>
  <sheetData>
    <row r="1" spans="1:24" ht="23.25" x14ac:dyDescent="0.35">
      <c r="A1" s="47" t="s">
        <v>144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26.25" x14ac:dyDescent="0.4">
      <c r="A3" s="48" t="s">
        <v>178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63" x14ac:dyDescent="0.25">
      <c r="A4" s="40" t="s">
        <v>145</v>
      </c>
      <c r="B4" s="40" t="s">
        <v>146</v>
      </c>
      <c r="C4" s="40" t="s">
        <v>147</v>
      </c>
      <c r="D4" s="40" t="s">
        <v>148</v>
      </c>
      <c r="E4" s="40" t="s">
        <v>149</v>
      </c>
      <c r="F4" s="40" t="s">
        <v>150</v>
      </c>
      <c r="G4" s="40" t="s">
        <v>151</v>
      </c>
      <c r="H4" s="40" t="s">
        <v>152</v>
      </c>
      <c r="I4" s="40" t="s">
        <v>153</v>
      </c>
      <c r="J4" s="40" t="s">
        <v>154</v>
      </c>
      <c r="K4" s="40" t="s">
        <v>155</v>
      </c>
      <c r="L4" s="40" t="s">
        <v>8</v>
      </c>
      <c r="M4" s="40" t="s">
        <v>5</v>
      </c>
      <c r="N4" s="40" t="s">
        <v>6</v>
      </c>
      <c r="O4" s="40" t="s">
        <v>9</v>
      </c>
      <c r="P4" s="40" t="s">
        <v>12</v>
      </c>
      <c r="Q4" s="40" t="s">
        <v>7</v>
      </c>
      <c r="R4" s="40" t="s">
        <v>11</v>
      </c>
      <c r="S4" s="40" t="s">
        <v>10</v>
      </c>
      <c r="T4" s="40" t="s">
        <v>119</v>
      </c>
      <c r="U4" s="40" t="s">
        <v>156</v>
      </c>
      <c r="V4" s="40" t="s">
        <v>157</v>
      </c>
      <c r="W4" s="40" t="s">
        <v>121</v>
      </c>
      <c r="X4" s="40" t="s">
        <v>158</v>
      </c>
    </row>
    <row r="5" spans="1:24" ht="15.75" x14ac:dyDescent="0.25">
      <c r="A5" s="41">
        <v>80</v>
      </c>
      <c r="B5" s="41">
        <v>80</v>
      </c>
      <c r="C5" s="41">
        <v>0</v>
      </c>
      <c r="D5" s="41">
        <v>0</v>
      </c>
      <c r="E5" s="40">
        <v>100</v>
      </c>
      <c r="F5" s="41">
        <v>0</v>
      </c>
      <c r="G5" s="41">
        <v>0</v>
      </c>
      <c r="H5" s="41">
        <v>24</v>
      </c>
      <c r="I5" s="41">
        <v>33</v>
      </c>
      <c r="J5" s="41">
        <v>21</v>
      </c>
      <c r="K5" s="41">
        <v>2</v>
      </c>
      <c r="L5" s="40">
        <v>32</v>
      </c>
      <c r="M5" s="40">
        <v>41</v>
      </c>
      <c r="N5" s="40">
        <v>61</v>
      </c>
      <c r="O5" s="40">
        <v>66</v>
      </c>
      <c r="P5" s="40">
        <v>36</v>
      </c>
      <c r="Q5" s="40">
        <v>79</v>
      </c>
      <c r="R5" s="40">
        <v>49</v>
      </c>
      <c r="S5" s="40">
        <v>36</v>
      </c>
      <c r="T5" s="40">
        <v>0</v>
      </c>
      <c r="U5" s="40">
        <f>SUM(L5:T5)</f>
        <v>400</v>
      </c>
      <c r="V5" s="41">
        <f>8*L5+7*M5+6*N5+5*O5+4*P5+3*Q5+2*R5+1*S5</f>
        <v>1754</v>
      </c>
      <c r="W5" s="41">
        <f>V5/U5*100/8</f>
        <v>54.8125</v>
      </c>
      <c r="X5" s="41">
        <f>5399/80</f>
        <v>67.487499999999997</v>
      </c>
    </row>
    <row r="6" spans="1:24" ht="21" x14ac:dyDescent="0.35">
      <c r="A6" s="42"/>
      <c r="B6" s="42"/>
      <c r="C6" s="42"/>
      <c r="D6" s="42"/>
      <c r="E6" s="42"/>
      <c r="F6" s="49" t="s">
        <v>177</v>
      </c>
      <c r="G6" s="49"/>
      <c r="H6" s="49"/>
      <c r="I6" s="49"/>
      <c r="J6" s="49"/>
      <c r="K6" s="49"/>
      <c r="L6" s="49"/>
      <c r="M6" s="49"/>
      <c r="N6" s="49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5.7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23.25" x14ac:dyDescent="0.35">
      <c r="A8" s="50" t="s">
        <v>159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31.5" x14ac:dyDescent="0.25">
      <c r="A9" s="40" t="s">
        <v>160</v>
      </c>
      <c r="B9" s="51" t="s">
        <v>161</v>
      </c>
      <c r="C9" s="52"/>
      <c r="D9" s="40" t="s">
        <v>145</v>
      </c>
      <c r="E9" s="40" t="s">
        <v>146</v>
      </c>
      <c r="F9" s="40" t="s">
        <v>162</v>
      </c>
      <c r="G9" s="40" t="s">
        <v>8</v>
      </c>
      <c r="H9" s="40" t="s">
        <v>5</v>
      </c>
      <c r="I9" s="40" t="s">
        <v>6</v>
      </c>
      <c r="J9" s="40" t="s">
        <v>9</v>
      </c>
      <c r="K9" s="40" t="s">
        <v>12</v>
      </c>
      <c r="L9" s="40" t="s">
        <v>7</v>
      </c>
      <c r="M9" s="40" t="s">
        <v>11</v>
      </c>
      <c r="N9" s="40" t="s">
        <v>10</v>
      </c>
      <c r="O9" s="40" t="s">
        <v>119</v>
      </c>
      <c r="P9" s="40" t="s">
        <v>163</v>
      </c>
      <c r="Q9" s="40" t="s">
        <v>164</v>
      </c>
      <c r="R9" s="40" t="s">
        <v>165</v>
      </c>
      <c r="S9" s="40" t="s">
        <v>166</v>
      </c>
      <c r="T9" s="40" t="s">
        <v>167</v>
      </c>
      <c r="U9" s="40" t="s">
        <v>155</v>
      </c>
      <c r="V9" s="40" t="s">
        <v>157</v>
      </c>
      <c r="W9" s="40" t="s">
        <v>121</v>
      </c>
      <c r="X9" s="40" t="s">
        <v>158</v>
      </c>
    </row>
    <row r="10" spans="1:24" ht="15.75" x14ac:dyDescent="0.25">
      <c r="A10" s="41">
        <v>184</v>
      </c>
      <c r="B10" s="53" t="s">
        <v>168</v>
      </c>
      <c r="C10" s="54"/>
      <c r="D10" s="41">
        <v>80</v>
      </c>
      <c r="E10" s="41">
        <v>80</v>
      </c>
      <c r="F10" s="41">
        <v>100</v>
      </c>
      <c r="G10" s="41">
        <v>11</v>
      </c>
      <c r="H10" s="41">
        <v>14</v>
      </c>
      <c r="I10" s="41">
        <v>13</v>
      </c>
      <c r="J10" s="41">
        <v>9</v>
      </c>
      <c r="K10" s="41">
        <v>14</v>
      </c>
      <c r="L10" s="41">
        <v>11</v>
      </c>
      <c r="M10" s="41">
        <v>5</v>
      </c>
      <c r="N10" s="41">
        <v>3</v>
      </c>
      <c r="O10" s="41">
        <v>0</v>
      </c>
      <c r="P10" s="41">
        <v>0</v>
      </c>
      <c r="Q10" s="41">
        <v>0</v>
      </c>
      <c r="R10" s="41">
        <v>4</v>
      </c>
      <c r="S10" s="41">
        <v>28</v>
      </c>
      <c r="T10" s="41">
        <v>32</v>
      </c>
      <c r="U10" s="41">
        <v>16</v>
      </c>
      <c r="V10" s="41">
        <f>8*G10+7*H10+6*I10+5*J10+4*K10+3*L10+2*M10+1*N10</f>
        <v>411</v>
      </c>
      <c r="W10" s="43">
        <f>V10/D10*100/8</f>
        <v>64.21875</v>
      </c>
      <c r="X10" s="41">
        <v>77.900000000000006</v>
      </c>
    </row>
    <row r="11" spans="1:24" ht="15.75" x14ac:dyDescent="0.25">
      <c r="A11" s="41">
        <v>2</v>
      </c>
      <c r="B11" s="53" t="s">
        <v>169</v>
      </c>
      <c r="C11" s="54"/>
      <c r="D11" s="41">
        <v>80</v>
      </c>
      <c r="E11" s="41">
        <v>80</v>
      </c>
      <c r="F11" s="41">
        <v>100</v>
      </c>
      <c r="G11" s="41">
        <v>8</v>
      </c>
      <c r="H11" s="41">
        <v>8</v>
      </c>
      <c r="I11" s="41">
        <v>19</v>
      </c>
      <c r="J11" s="41">
        <v>15</v>
      </c>
      <c r="K11" s="41">
        <v>7</v>
      </c>
      <c r="L11" s="41">
        <v>10</v>
      </c>
      <c r="M11" s="41">
        <v>10</v>
      </c>
      <c r="N11" s="41">
        <v>3</v>
      </c>
      <c r="O11" s="41">
        <v>0</v>
      </c>
      <c r="P11" s="41">
        <v>0</v>
      </c>
      <c r="Q11" s="41">
        <v>0</v>
      </c>
      <c r="R11" s="41">
        <v>11</v>
      </c>
      <c r="S11" s="41">
        <v>19</v>
      </c>
      <c r="T11" s="41">
        <v>38</v>
      </c>
      <c r="U11" s="41">
        <v>12</v>
      </c>
      <c r="V11" s="41">
        <f t="shared" ref="V11:V16" si="0">8*G11+7*H11+6*I11+5*J11+4*K11+3*L11+2*M11+1*N11</f>
        <v>390</v>
      </c>
      <c r="W11" s="43">
        <f t="shared" ref="W11:W16" si="1">V11/D11*100/8</f>
        <v>60.9375</v>
      </c>
      <c r="X11" s="41">
        <v>76.19</v>
      </c>
    </row>
    <row r="12" spans="1:24" ht="15.75" x14ac:dyDescent="0.25">
      <c r="A12" s="41">
        <v>86</v>
      </c>
      <c r="B12" s="53" t="s">
        <v>170</v>
      </c>
      <c r="C12" s="54"/>
      <c r="D12" s="41">
        <v>80</v>
      </c>
      <c r="E12" s="41">
        <v>80</v>
      </c>
      <c r="F12" s="41">
        <v>100</v>
      </c>
      <c r="G12" s="41">
        <v>2</v>
      </c>
      <c r="H12" s="41">
        <v>6</v>
      </c>
      <c r="I12" s="41">
        <v>8</v>
      </c>
      <c r="J12" s="41">
        <v>22</v>
      </c>
      <c r="K12" s="41">
        <v>0</v>
      </c>
      <c r="L12" s="41">
        <v>23</v>
      </c>
      <c r="M12" s="41">
        <v>12</v>
      </c>
      <c r="N12" s="41">
        <v>7</v>
      </c>
      <c r="O12" s="41">
        <v>0</v>
      </c>
      <c r="P12" s="41">
        <v>0</v>
      </c>
      <c r="Q12" s="41">
        <v>16</v>
      </c>
      <c r="R12" s="41">
        <v>26</v>
      </c>
      <c r="S12" s="41">
        <v>28</v>
      </c>
      <c r="T12" s="41">
        <v>8</v>
      </c>
      <c r="U12" s="41">
        <v>2</v>
      </c>
      <c r="V12" s="41">
        <f t="shared" si="0"/>
        <v>316</v>
      </c>
      <c r="W12" s="43">
        <f t="shared" si="1"/>
        <v>49.375</v>
      </c>
      <c r="X12" s="41">
        <v>58</v>
      </c>
    </row>
    <row r="13" spans="1:24" ht="15.75" x14ac:dyDescent="0.25">
      <c r="A13" s="41">
        <v>87</v>
      </c>
      <c r="B13" s="53" t="s">
        <v>171</v>
      </c>
      <c r="C13" s="54"/>
      <c r="D13" s="41">
        <v>80</v>
      </c>
      <c r="E13" s="41">
        <v>80</v>
      </c>
      <c r="F13" s="41">
        <v>100</v>
      </c>
      <c r="G13" s="41">
        <v>11</v>
      </c>
      <c r="H13" s="41">
        <v>11</v>
      </c>
      <c r="I13" s="41">
        <v>18</v>
      </c>
      <c r="J13" s="41">
        <v>9</v>
      </c>
      <c r="K13" s="41">
        <v>9</v>
      </c>
      <c r="L13" s="41">
        <v>13</v>
      </c>
      <c r="M13" s="41">
        <v>8</v>
      </c>
      <c r="N13" s="41">
        <v>1</v>
      </c>
      <c r="O13" s="41">
        <v>0</v>
      </c>
      <c r="P13" s="41">
        <v>0</v>
      </c>
      <c r="Q13" s="41">
        <v>0</v>
      </c>
      <c r="R13" s="41">
        <v>10</v>
      </c>
      <c r="S13" s="41">
        <v>21</v>
      </c>
      <c r="T13" s="41">
        <v>27</v>
      </c>
      <c r="U13" s="41">
        <v>22</v>
      </c>
      <c r="V13" s="41">
        <f t="shared" si="0"/>
        <v>410</v>
      </c>
      <c r="W13" s="43">
        <f t="shared" si="1"/>
        <v>64.0625</v>
      </c>
      <c r="X13" s="41">
        <v>78</v>
      </c>
    </row>
    <row r="14" spans="1:24" ht="15.75" x14ac:dyDescent="0.25">
      <c r="A14" s="41">
        <v>41</v>
      </c>
      <c r="B14" s="53" t="s">
        <v>172</v>
      </c>
      <c r="C14" s="54"/>
      <c r="D14" s="41">
        <v>39</v>
      </c>
      <c r="E14" s="41">
        <v>39</v>
      </c>
      <c r="F14" s="41">
        <v>100</v>
      </c>
      <c r="G14" s="41">
        <v>0</v>
      </c>
      <c r="H14" s="41">
        <v>0</v>
      </c>
      <c r="I14" s="41">
        <v>0</v>
      </c>
      <c r="J14" s="41">
        <v>3</v>
      </c>
      <c r="K14" s="41">
        <v>1</v>
      </c>
      <c r="L14" s="41">
        <v>14</v>
      </c>
      <c r="M14" s="41">
        <v>5</v>
      </c>
      <c r="N14" s="41">
        <v>18</v>
      </c>
      <c r="O14" s="41">
        <v>0</v>
      </c>
      <c r="P14" s="41">
        <v>0</v>
      </c>
      <c r="Q14" s="41">
        <v>23</v>
      </c>
      <c r="R14" s="41">
        <v>15</v>
      </c>
      <c r="S14" s="41">
        <v>3</v>
      </c>
      <c r="T14" s="41">
        <v>0</v>
      </c>
      <c r="U14" s="41">
        <v>0</v>
      </c>
      <c r="V14" s="41">
        <f t="shared" si="0"/>
        <v>89</v>
      </c>
      <c r="W14" s="43">
        <f t="shared" si="1"/>
        <v>28.525641025641026</v>
      </c>
      <c r="X14" s="41">
        <v>52.17</v>
      </c>
    </row>
    <row r="15" spans="1:24" ht="15.75" x14ac:dyDescent="0.25">
      <c r="A15" s="41">
        <v>241</v>
      </c>
      <c r="B15" s="55" t="s">
        <v>173</v>
      </c>
      <c r="C15" s="55"/>
      <c r="D15" s="41">
        <v>41</v>
      </c>
      <c r="E15" s="41">
        <v>41</v>
      </c>
      <c r="F15" s="41">
        <v>100</v>
      </c>
      <c r="G15" s="41">
        <v>0</v>
      </c>
      <c r="H15" s="41">
        <v>2</v>
      </c>
      <c r="I15" s="41">
        <v>3</v>
      </c>
      <c r="J15" s="41">
        <v>8</v>
      </c>
      <c r="K15" s="41">
        <v>5</v>
      </c>
      <c r="L15" s="41">
        <v>8</v>
      </c>
      <c r="M15" s="41">
        <v>9</v>
      </c>
      <c r="N15" s="41">
        <v>4</v>
      </c>
      <c r="O15" s="41">
        <v>0</v>
      </c>
      <c r="P15" s="41">
        <v>0</v>
      </c>
      <c r="Q15" s="41">
        <v>13</v>
      </c>
      <c r="R15" s="41">
        <v>13</v>
      </c>
      <c r="S15" s="41">
        <v>11</v>
      </c>
      <c r="T15" s="41">
        <v>2</v>
      </c>
      <c r="U15" s="41">
        <v>0</v>
      </c>
      <c r="V15" s="41">
        <f t="shared" si="0"/>
        <v>138</v>
      </c>
      <c r="W15" s="43">
        <f t="shared" si="1"/>
        <v>42.073170731707314</v>
      </c>
      <c r="X15" s="41">
        <v>42.82</v>
      </c>
    </row>
    <row r="16" spans="1:24" ht="15.75" x14ac:dyDescent="0.25">
      <c r="A16" s="41">
        <v>402</v>
      </c>
      <c r="B16" s="45" t="s">
        <v>127</v>
      </c>
      <c r="C16" s="45"/>
      <c r="D16" s="41">
        <v>80</v>
      </c>
      <c r="E16" s="41">
        <v>80</v>
      </c>
      <c r="F16" s="41">
        <v>100</v>
      </c>
      <c r="G16" s="41">
        <v>9</v>
      </c>
      <c r="H16" s="41">
        <v>13</v>
      </c>
      <c r="I16" s="41">
        <v>9</v>
      </c>
      <c r="J16" s="41">
        <v>10</v>
      </c>
      <c r="K16" s="41">
        <v>9</v>
      </c>
      <c r="L16" s="41">
        <v>18</v>
      </c>
      <c r="M16" s="41">
        <v>11</v>
      </c>
      <c r="N16" s="41">
        <v>1</v>
      </c>
      <c r="O16" s="41"/>
      <c r="P16" s="41">
        <v>0</v>
      </c>
      <c r="Q16" s="41">
        <v>0</v>
      </c>
      <c r="R16" s="41">
        <v>0</v>
      </c>
      <c r="S16" s="41">
        <v>8</v>
      </c>
      <c r="T16" s="41">
        <v>44</v>
      </c>
      <c r="U16" s="41">
        <v>28</v>
      </c>
      <c r="V16" s="41">
        <f t="shared" si="0"/>
        <v>380</v>
      </c>
      <c r="W16" s="43">
        <f t="shared" si="1"/>
        <v>59.375</v>
      </c>
      <c r="X16" s="41">
        <v>85</v>
      </c>
    </row>
    <row r="19" spans="2:14" ht="18.75" x14ac:dyDescent="0.3">
      <c r="B19" s="65" t="s">
        <v>138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4" x14ac:dyDescent="0.25">
      <c r="B20" s="34"/>
      <c r="C20" s="46" t="s">
        <v>122</v>
      </c>
      <c r="D20" s="46"/>
      <c r="E20" s="46" t="s">
        <v>123</v>
      </c>
      <c r="F20" s="46"/>
      <c r="G20" s="46" t="s">
        <v>124</v>
      </c>
      <c r="H20" s="46"/>
      <c r="I20" s="46" t="s">
        <v>125</v>
      </c>
      <c r="J20" s="46"/>
      <c r="K20" s="46" t="s">
        <v>126</v>
      </c>
      <c r="L20" s="46"/>
      <c r="M20" s="46" t="s">
        <v>127</v>
      </c>
      <c r="N20" s="46"/>
    </row>
    <row r="21" spans="2:14" x14ac:dyDescent="0.25">
      <c r="B21" s="34"/>
      <c r="C21" s="46" t="s">
        <v>140</v>
      </c>
      <c r="D21" s="46"/>
      <c r="E21" s="46" t="s">
        <v>133</v>
      </c>
      <c r="F21" s="46"/>
      <c r="G21" s="46" t="s">
        <v>134</v>
      </c>
      <c r="H21" s="46"/>
      <c r="I21" s="46" t="s">
        <v>135</v>
      </c>
      <c r="J21" s="46"/>
      <c r="K21" s="46" t="s">
        <v>136</v>
      </c>
      <c r="L21" s="46"/>
      <c r="M21" s="46" t="s">
        <v>137</v>
      </c>
      <c r="N21" s="46"/>
    </row>
    <row r="22" spans="2:14" x14ac:dyDescent="0.25">
      <c r="B22" s="2" t="s">
        <v>8</v>
      </c>
      <c r="C22" s="45">
        <f>COUNTIF(Table39[G1],B22)</f>
        <v>6</v>
      </c>
      <c r="D22" s="45"/>
      <c r="E22" s="45">
        <f>COUNTIF(Table39[G2],B22)</f>
        <v>4</v>
      </c>
      <c r="F22" s="45"/>
      <c r="G22" s="45">
        <f>COUNTIF(Table39[G3],B22)</f>
        <v>0</v>
      </c>
      <c r="H22" s="45"/>
      <c r="I22" s="45">
        <f>COUNTIF(Table39[G4],B22)</f>
        <v>0</v>
      </c>
      <c r="J22" s="45"/>
      <c r="K22" s="45">
        <f>COUNTIF(Table39[G5],B22)</f>
        <v>7</v>
      </c>
      <c r="L22" s="45"/>
      <c r="M22" s="45">
        <f>COUNTIF(Table39[G6],B22)</f>
        <v>5</v>
      </c>
      <c r="N22" s="45"/>
    </row>
    <row r="23" spans="2:14" x14ac:dyDescent="0.25">
      <c r="B23" s="2" t="s">
        <v>5</v>
      </c>
      <c r="C23" s="45">
        <f>COUNTIF(Table39[G1],B23)</f>
        <v>6</v>
      </c>
      <c r="D23" s="45"/>
      <c r="E23" s="45">
        <f>COUNTIF(Table39[G2],B23)</f>
        <v>3</v>
      </c>
      <c r="F23" s="45"/>
      <c r="G23" s="45">
        <f>COUNTIF(Table39[G3],B23)</f>
        <v>0</v>
      </c>
      <c r="H23" s="45"/>
      <c r="I23" s="45">
        <f>COUNTIF(Table39[G4],B23)</f>
        <v>2</v>
      </c>
      <c r="J23" s="45"/>
      <c r="K23" s="45">
        <f>COUNTIF(Table39[G5],B23)</f>
        <v>3</v>
      </c>
      <c r="L23" s="45"/>
      <c r="M23" s="45">
        <f>COUNTIF(Table39[G6],B23)</f>
        <v>5</v>
      </c>
      <c r="N23" s="45"/>
    </row>
    <row r="24" spans="2:14" x14ac:dyDescent="0.25">
      <c r="B24" s="2" t="s">
        <v>6</v>
      </c>
      <c r="C24" s="45">
        <f>COUNTIF(Table39[G1],B24)</f>
        <v>5</v>
      </c>
      <c r="D24" s="45"/>
      <c r="E24" s="45">
        <f>COUNTIF(Table39[G2],B24)</f>
        <v>11</v>
      </c>
      <c r="F24" s="45"/>
      <c r="G24" s="45">
        <f>COUNTIF(Table39[G3],B24)</f>
        <v>1</v>
      </c>
      <c r="H24" s="45"/>
      <c r="I24" s="45">
        <f>COUNTIF(Table39[G4],B24)</f>
        <v>5</v>
      </c>
      <c r="J24" s="45"/>
      <c r="K24" s="45">
        <f>COUNTIF(Table39[G5],B24)</f>
        <v>11</v>
      </c>
      <c r="L24" s="45"/>
      <c r="M24" s="45">
        <f>COUNTIF(Table39[G6],B24)</f>
        <v>5</v>
      </c>
      <c r="N24" s="45"/>
    </row>
    <row r="25" spans="2:14" x14ac:dyDescent="0.25">
      <c r="B25" s="2" t="s">
        <v>9</v>
      </c>
      <c r="C25" s="45">
        <f>COUNTIF(Table39[G1],B25)</f>
        <v>6</v>
      </c>
      <c r="D25" s="45"/>
      <c r="E25" s="45">
        <f>COUNTIF(Table39[G2],B25)</f>
        <v>9</v>
      </c>
      <c r="F25" s="45"/>
      <c r="G25" s="45">
        <f>COUNTIF(Table39[G3],B25)</f>
        <v>6</v>
      </c>
      <c r="H25" s="45"/>
      <c r="I25" s="45">
        <f>COUNTIF(Table39[G4],B25)</f>
        <v>8</v>
      </c>
      <c r="J25" s="45"/>
      <c r="K25" s="45">
        <f>COUNTIF(Table39[G5],B25)</f>
        <v>4</v>
      </c>
      <c r="L25" s="45"/>
      <c r="M25" s="45">
        <f>COUNTIF(Table39[G6],B25)</f>
        <v>7</v>
      </c>
      <c r="N25" s="45"/>
    </row>
    <row r="26" spans="2:14" x14ac:dyDescent="0.25">
      <c r="B26" s="2" t="s">
        <v>12</v>
      </c>
      <c r="C26" s="45">
        <f>COUNTIF(Table39[G1],B26)</f>
        <v>7</v>
      </c>
      <c r="D26" s="45"/>
      <c r="E26" s="45">
        <f>COUNTIF(Table39[G2],B26)</f>
        <v>6</v>
      </c>
      <c r="F26" s="45"/>
      <c r="G26" s="45">
        <f>COUNTIF(Table39[G3],B26)</f>
        <v>3</v>
      </c>
      <c r="H26" s="45"/>
      <c r="I26" s="45">
        <f>COUNTIF(Table39[G4],B26)</f>
        <v>0</v>
      </c>
      <c r="J26" s="45"/>
      <c r="K26" s="45">
        <f>COUNTIF(Table39[G5],B26)</f>
        <v>5</v>
      </c>
      <c r="L26" s="45"/>
      <c r="M26" s="45">
        <f>COUNTIF(Table39[G6],B26)</f>
        <v>3</v>
      </c>
      <c r="N26" s="45"/>
    </row>
    <row r="27" spans="2:14" x14ac:dyDescent="0.25">
      <c r="B27" s="2" t="s">
        <v>7</v>
      </c>
      <c r="C27" s="45">
        <f>COUNTIF(Table39[G1],B27)</f>
        <v>6</v>
      </c>
      <c r="D27" s="45"/>
      <c r="E27" s="45">
        <f>COUNTIF(Table39[G2],B27)</f>
        <v>3</v>
      </c>
      <c r="F27" s="45"/>
      <c r="G27" s="45">
        <f>COUNTIF(Table39[G3],B27)</f>
        <v>11</v>
      </c>
      <c r="H27" s="45"/>
      <c r="I27" s="45">
        <f>COUNTIF(Table39[G4],B27)</f>
        <v>16</v>
      </c>
      <c r="J27" s="45"/>
      <c r="K27" s="45">
        <f>COUNTIF(Table39[G5],B27)</f>
        <v>6</v>
      </c>
      <c r="L27" s="45"/>
      <c r="M27" s="45">
        <f>COUNTIF(Table39[G6],B27)</f>
        <v>11</v>
      </c>
      <c r="N27" s="45"/>
    </row>
    <row r="28" spans="2:14" x14ac:dyDescent="0.25">
      <c r="B28" s="2" t="s">
        <v>11</v>
      </c>
      <c r="C28" s="45">
        <f>COUNTIF(Table39[G1],B28)</f>
        <v>4</v>
      </c>
      <c r="D28" s="45"/>
      <c r="E28" s="45">
        <f>COUNTIF(Table39[G2],B28)</f>
        <v>5</v>
      </c>
      <c r="F28" s="45"/>
      <c r="G28" s="45">
        <f>COUNTIF(Table39[G3],B28)</f>
        <v>8</v>
      </c>
      <c r="H28" s="45"/>
      <c r="I28" s="45">
        <f>COUNTIF(Table39[G4],B28)</f>
        <v>8</v>
      </c>
      <c r="J28" s="45"/>
      <c r="K28" s="45">
        <f>COUNTIF(Table39[G5],B28)</f>
        <v>5</v>
      </c>
      <c r="L28" s="45"/>
      <c r="M28" s="45">
        <f>COUNTIF(Table39[G6],B28)</f>
        <v>5</v>
      </c>
      <c r="N28" s="45"/>
    </row>
    <row r="29" spans="2:14" x14ac:dyDescent="0.25">
      <c r="B29" s="2" t="s">
        <v>10</v>
      </c>
      <c r="C29" s="45">
        <f>COUNTIF(Table39[G1],B29)</f>
        <v>2</v>
      </c>
      <c r="D29" s="45"/>
      <c r="E29" s="45">
        <f>COUNTIF(Table39[G2],B29)</f>
        <v>1</v>
      </c>
      <c r="F29" s="45"/>
      <c r="G29" s="45">
        <f>COUNTIF(Table39[G3],B29)</f>
        <v>13</v>
      </c>
      <c r="H29" s="45"/>
      <c r="I29" s="45">
        <f>COUNTIF(Table39[G4],B29)</f>
        <v>3</v>
      </c>
      <c r="J29" s="45"/>
      <c r="K29" s="45">
        <f>COUNTIF(Table39[G5],B29)</f>
        <v>1</v>
      </c>
      <c r="L29" s="45"/>
      <c r="M29" s="45">
        <f>COUNTIF(Table39[G6],B29)</f>
        <v>1</v>
      </c>
      <c r="N29" s="45"/>
    </row>
    <row r="30" spans="2:14" x14ac:dyDescent="0.25">
      <c r="B30" s="2" t="s">
        <v>119</v>
      </c>
      <c r="C30" s="45">
        <f>COUNTIF(Table39[G1],B30)</f>
        <v>0</v>
      </c>
      <c r="D30" s="45"/>
      <c r="E30" s="45">
        <f>COUNTIF(Table39[G2],B30)</f>
        <v>0</v>
      </c>
      <c r="F30" s="45"/>
      <c r="G30" s="45">
        <f>COUNTIF(Table39[G3],B30)</f>
        <v>0</v>
      </c>
      <c r="H30" s="45"/>
      <c r="I30" s="45">
        <f>COUNTIF(Table39[G4],B30)</f>
        <v>0</v>
      </c>
      <c r="J30" s="45"/>
      <c r="K30" s="45">
        <f>COUNTIF(Table39[G5],B30)</f>
        <v>0</v>
      </c>
      <c r="L30" s="45"/>
      <c r="M30" s="45">
        <f>COUNTIF(Table39[G6],B30)</f>
        <v>0</v>
      </c>
      <c r="N30" s="45"/>
    </row>
    <row r="31" spans="2:14" x14ac:dyDescent="0.25">
      <c r="B31" s="2" t="s">
        <v>13</v>
      </c>
      <c r="C31" s="45">
        <f>SUM(C22:D30)</f>
        <v>42</v>
      </c>
      <c r="D31" s="45"/>
      <c r="E31" s="45">
        <f>SUM(E22:F30)</f>
        <v>42</v>
      </c>
      <c r="F31" s="45"/>
      <c r="G31" s="45">
        <f>SUM(G22:H30)</f>
        <v>42</v>
      </c>
      <c r="H31" s="45"/>
      <c r="I31" s="45">
        <f>SUM(I22:J30)</f>
        <v>42</v>
      </c>
      <c r="J31" s="45"/>
      <c r="K31" s="45">
        <f>SUM(K22:L30)</f>
        <v>42</v>
      </c>
      <c r="L31" s="45"/>
      <c r="M31" s="45">
        <f>SUM(M22:N30)</f>
        <v>42</v>
      </c>
      <c r="N31" s="45"/>
    </row>
    <row r="32" spans="2:14" x14ac:dyDescent="0.25">
      <c r="B32" s="30" t="s">
        <v>120</v>
      </c>
      <c r="C32" s="45">
        <f>8*C22+7*C23+6*C24+5*C25+4*C26+3*C27+2*C28+1*C29</f>
        <v>206</v>
      </c>
      <c r="D32" s="45"/>
      <c r="E32" s="45">
        <f>8*E22+7*E23+6*E24+5*E25+4*E26+3*E27+2*E28+1*E29</f>
        <v>208</v>
      </c>
      <c r="F32" s="45"/>
      <c r="G32" s="45">
        <f>8*G22+7*G23+6*G24+5*G25+4*G26+3*G27+2*G28+1*G29</f>
        <v>110</v>
      </c>
      <c r="H32" s="45"/>
      <c r="I32" s="45">
        <f>8*I22+7*I23+6*I24+5*I25+4*I26+3*I27+2*I28+1*I29</f>
        <v>151</v>
      </c>
      <c r="J32" s="45"/>
      <c r="K32" s="45">
        <f>8*K22+7*K23+6*K24+5*K25+4*K26+3*K27+2*K28+1*K29</f>
        <v>212</v>
      </c>
      <c r="L32" s="45"/>
      <c r="M32" s="45">
        <f>8*M22+7*M23+6*M24+5*M25+4*M26+3*M27+2*M28+1*M29</f>
        <v>196</v>
      </c>
      <c r="N32" s="45"/>
    </row>
    <row r="33" spans="2:14" x14ac:dyDescent="0.25">
      <c r="B33" s="35" t="s">
        <v>121</v>
      </c>
      <c r="C33" s="44">
        <f>C32/C31*100/8</f>
        <v>61.30952380952381</v>
      </c>
      <c r="D33" s="44"/>
      <c r="E33" s="44">
        <f>E32/E31*100/8</f>
        <v>61.904761904761905</v>
      </c>
      <c r="F33" s="44"/>
      <c r="G33" s="44">
        <f>G32/G31*100/8</f>
        <v>32.738095238095241</v>
      </c>
      <c r="H33" s="44"/>
      <c r="I33" s="44">
        <f>I32/I31*100/8</f>
        <v>44.94047619047619</v>
      </c>
      <c r="J33" s="44"/>
      <c r="K33" s="44">
        <f>K32/K31*100/8</f>
        <v>63.095238095238095</v>
      </c>
      <c r="L33" s="44"/>
      <c r="M33" s="44">
        <f>M32/M31*100/8</f>
        <v>58.333333333333336</v>
      </c>
      <c r="N33" s="44"/>
    </row>
    <row r="34" spans="2:14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8.75" x14ac:dyDescent="0.3">
      <c r="B35" s="65" t="s">
        <v>139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x14ac:dyDescent="0.25">
      <c r="B36" s="2"/>
      <c r="C36" s="46" t="s">
        <v>122</v>
      </c>
      <c r="D36" s="46"/>
      <c r="E36" s="46" t="s">
        <v>123</v>
      </c>
      <c r="F36" s="46"/>
      <c r="G36" s="46" t="s">
        <v>124</v>
      </c>
      <c r="H36" s="46"/>
      <c r="I36" s="46" t="s">
        <v>125</v>
      </c>
      <c r="J36" s="46"/>
      <c r="K36" s="46" t="s">
        <v>126</v>
      </c>
      <c r="L36" s="46"/>
      <c r="M36" s="46" t="s">
        <v>127</v>
      </c>
      <c r="N36" s="46"/>
    </row>
    <row r="37" spans="2:14" x14ac:dyDescent="0.25">
      <c r="B37" s="2"/>
      <c r="C37" s="46" t="s">
        <v>132</v>
      </c>
      <c r="D37" s="46"/>
      <c r="E37" s="46" t="s">
        <v>141</v>
      </c>
      <c r="F37" s="46"/>
      <c r="G37" s="46" t="s">
        <v>142</v>
      </c>
      <c r="H37" s="46"/>
      <c r="I37" s="46" t="s">
        <v>135</v>
      </c>
      <c r="J37" s="46"/>
      <c r="K37" s="46" t="s">
        <v>143</v>
      </c>
      <c r="L37" s="46"/>
      <c r="M37" s="46" t="s">
        <v>137</v>
      </c>
      <c r="N37" s="46"/>
    </row>
    <row r="38" spans="2:14" x14ac:dyDescent="0.25">
      <c r="B38" s="2" t="s">
        <v>8</v>
      </c>
      <c r="C38" s="45">
        <v>5</v>
      </c>
      <c r="D38" s="45"/>
      <c r="E38" s="45">
        <v>4</v>
      </c>
      <c r="F38" s="45"/>
      <c r="G38" s="45">
        <v>0</v>
      </c>
      <c r="H38" s="45"/>
      <c r="I38" s="45">
        <v>2</v>
      </c>
      <c r="J38" s="45"/>
      <c r="K38" s="45">
        <v>4</v>
      </c>
      <c r="L38" s="45"/>
      <c r="M38" s="45">
        <v>4</v>
      </c>
      <c r="N38" s="45"/>
    </row>
    <row r="39" spans="2:14" x14ac:dyDescent="0.25">
      <c r="B39" s="2" t="s">
        <v>5</v>
      </c>
      <c r="C39" s="45">
        <v>8</v>
      </c>
      <c r="D39" s="45"/>
      <c r="E39" s="45">
        <v>5</v>
      </c>
      <c r="F39" s="45"/>
      <c r="G39" s="45">
        <v>2</v>
      </c>
      <c r="H39" s="45"/>
      <c r="I39" s="45">
        <v>4</v>
      </c>
      <c r="J39" s="45"/>
      <c r="K39" s="45">
        <v>8</v>
      </c>
      <c r="L39" s="45"/>
      <c r="M39" s="45">
        <v>8</v>
      </c>
      <c r="N39" s="45"/>
    </row>
    <row r="40" spans="2:14" x14ac:dyDescent="0.25">
      <c r="B40" s="2" t="s">
        <v>6</v>
      </c>
      <c r="C40" s="45">
        <v>8</v>
      </c>
      <c r="D40" s="45"/>
      <c r="E40" s="45">
        <v>8</v>
      </c>
      <c r="F40" s="45"/>
      <c r="G40" s="45">
        <v>2</v>
      </c>
      <c r="H40" s="45"/>
      <c r="I40" s="45">
        <v>3</v>
      </c>
      <c r="J40" s="45"/>
      <c r="K40" s="45">
        <v>7</v>
      </c>
      <c r="L40" s="45"/>
      <c r="M40" s="45">
        <v>4</v>
      </c>
      <c r="N40" s="45"/>
    </row>
    <row r="41" spans="2:14" x14ac:dyDescent="0.25">
      <c r="B41" s="2" t="s">
        <v>9</v>
      </c>
      <c r="C41" s="45">
        <v>3</v>
      </c>
      <c r="D41" s="45"/>
      <c r="E41" s="45">
        <v>6</v>
      </c>
      <c r="F41" s="45"/>
      <c r="G41" s="45">
        <v>5</v>
      </c>
      <c r="H41" s="45"/>
      <c r="I41" s="45">
        <v>14</v>
      </c>
      <c r="J41" s="45"/>
      <c r="K41" s="45">
        <v>5</v>
      </c>
      <c r="L41" s="45"/>
      <c r="M41" s="45">
        <v>3</v>
      </c>
      <c r="N41" s="45"/>
    </row>
    <row r="42" spans="2:14" x14ac:dyDescent="0.25">
      <c r="B42" s="2" t="s">
        <v>12</v>
      </c>
      <c r="C42" s="45">
        <v>7</v>
      </c>
      <c r="D42" s="45"/>
      <c r="E42" s="45">
        <v>1</v>
      </c>
      <c r="F42" s="45"/>
      <c r="G42" s="45">
        <v>3</v>
      </c>
      <c r="H42" s="45"/>
      <c r="I42" s="45">
        <v>0</v>
      </c>
      <c r="J42" s="45"/>
      <c r="K42" s="45">
        <v>4</v>
      </c>
      <c r="L42" s="45"/>
      <c r="M42" s="45">
        <v>6</v>
      </c>
      <c r="N42" s="45"/>
    </row>
    <row r="43" spans="2:14" x14ac:dyDescent="0.25">
      <c r="B43" s="2" t="s">
        <v>7</v>
      </c>
      <c r="C43" s="45">
        <v>5</v>
      </c>
      <c r="D43" s="45"/>
      <c r="E43" s="45">
        <v>7</v>
      </c>
      <c r="F43" s="45"/>
      <c r="G43" s="45">
        <v>11</v>
      </c>
      <c r="H43" s="45"/>
      <c r="I43" s="45">
        <v>7</v>
      </c>
      <c r="J43" s="45"/>
      <c r="K43" s="45">
        <v>7</v>
      </c>
      <c r="L43" s="45"/>
      <c r="M43" s="45">
        <v>7</v>
      </c>
      <c r="N43" s="45"/>
    </row>
    <row r="44" spans="2:14" x14ac:dyDescent="0.25">
      <c r="B44" s="2" t="s">
        <v>11</v>
      </c>
      <c r="C44" s="45">
        <v>1</v>
      </c>
      <c r="D44" s="45"/>
      <c r="E44" s="45">
        <v>5</v>
      </c>
      <c r="F44" s="45"/>
      <c r="G44" s="45">
        <v>6</v>
      </c>
      <c r="H44" s="45"/>
      <c r="I44" s="45">
        <v>4</v>
      </c>
      <c r="J44" s="45"/>
      <c r="K44" s="45">
        <v>3</v>
      </c>
      <c r="L44" s="45"/>
      <c r="M44" s="45">
        <v>6</v>
      </c>
      <c r="N44" s="45"/>
    </row>
    <row r="45" spans="2:14" x14ac:dyDescent="0.25">
      <c r="B45" s="2" t="s">
        <v>10</v>
      </c>
      <c r="C45" s="45">
        <v>1</v>
      </c>
      <c r="D45" s="45"/>
      <c r="E45" s="45">
        <v>2</v>
      </c>
      <c r="F45" s="45"/>
      <c r="G45" s="45">
        <v>9</v>
      </c>
      <c r="H45" s="45"/>
      <c r="I45" s="45">
        <v>4</v>
      </c>
      <c r="J45" s="45"/>
      <c r="K45" s="45">
        <v>0</v>
      </c>
      <c r="L45" s="45"/>
      <c r="M45" s="45">
        <v>0</v>
      </c>
      <c r="N45" s="45"/>
    </row>
    <row r="46" spans="2:14" x14ac:dyDescent="0.25">
      <c r="B46" s="2" t="s">
        <v>119</v>
      </c>
      <c r="C46" s="45">
        <v>0</v>
      </c>
      <c r="D46" s="45"/>
      <c r="E46" s="45">
        <v>0</v>
      </c>
      <c r="F46" s="45"/>
      <c r="G46" s="45">
        <v>0</v>
      </c>
      <c r="H46" s="45"/>
      <c r="I46" s="45">
        <v>0</v>
      </c>
      <c r="J46" s="45"/>
      <c r="K46" s="45">
        <v>0</v>
      </c>
      <c r="L46" s="45"/>
      <c r="M46" s="45">
        <v>0</v>
      </c>
      <c r="N46" s="45"/>
    </row>
    <row r="47" spans="2:14" x14ac:dyDescent="0.25">
      <c r="B47" s="2" t="s">
        <v>13</v>
      </c>
      <c r="C47" s="45">
        <v>38</v>
      </c>
      <c r="D47" s="45"/>
      <c r="E47" s="45">
        <v>38</v>
      </c>
      <c r="F47" s="45"/>
      <c r="G47" s="45">
        <v>38</v>
      </c>
      <c r="H47" s="45"/>
      <c r="I47" s="45">
        <v>38</v>
      </c>
      <c r="J47" s="45"/>
      <c r="K47" s="45">
        <v>38</v>
      </c>
      <c r="L47" s="45"/>
      <c r="M47" s="45">
        <v>38</v>
      </c>
      <c r="N47" s="45"/>
    </row>
    <row r="48" spans="2:14" x14ac:dyDescent="0.25">
      <c r="B48" s="2" t="s">
        <v>120</v>
      </c>
      <c r="C48" s="45">
        <v>205</v>
      </c>
      <c r="D48" s="45"/>
      <c r="E48" s="45">
        <v>182</v>
      </c>
      <c r="F48" s="45"/>
      <c r="G48" s="45">
        <v>117</v>
      </c>
      <c r="H48" s="45"/>
      <c r="I48" s="45">
        <v>165</v>
      </c>
      <c r="J48" s="45"/>
      <c r="K48" s="45">
        <v>198</v>
      </c>
      <c r="L48" s="45"/>
      <c r="M48" s="45">
        <v>184</v>
      </c>
      <c r="N48" s="45"/>
    </row>
    <row r="49" spans="2:14" x14ac:dyDescent="0.25">
      <c r="B49" s="2" t="s">
        <v>121</v>
      </c>
      <c r="C49" s="44">
        <v>67.43421052631578</v>
      </c>
      <c r="D49" s="44"/>
      <c r="E49" s="44">
        <v>59.868421052631582</v>
      </c>
      <c r="F49" s="44"/>
      <c r="G49" s="44">
        <v>38.486842105263158</v>
      </c>
      <c r="H49" s="44"/>
      <c r="I49" s="44">
        <v>54.276315789473685</v>
      </c>
      <c r="J49" s="44"/>
      <c r="K49" s="44">
        <v>65.131578947368425</v>
      </c>
      <c r="L49" s="44"/>
      <c r="M49" s="44">
        <v>60.526315789473685</v>
      </c>
      <c r="N49" s="44"/>
    </row>
  </sheetData>
  <mergeCells count="182">
    <mergeCell ref="B19:N19"/>
    <mergeCell ref="C20:D20"/>
    <mergeCell ref="E20:F20"/>
    <mergeCell ref="G20:H20"/>
    <mergeCell ref="I20:J20"/>
    <mergeCell ref="K20:L20"/>
    <mergeCell ref="M20:N20"/>
    <mergeCell ref="B16:C16"/>
    <mergeCell ref="A1:X1"/>
    <mergeCell ref="A3:X3"/>
    <mergeCell ref="F6:N6"/>
    <mergeCell ref="A8:X8"/>
    <mergeCell ref="B9:C9"/>
    <mergeCell ref="B10:C10"/>
    <mergeCell ref="B11:C11"/>
    <mergeCell ref="B12:C12"/>
    <mergeCell ref="B13:C13"/>
    <mergeCell ref="B14:C14"/>
    <mergeCell ref="B15:C15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5:N25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7:N27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9:N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31:N31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3:N33"/>
    <mergeCell ref="B35:N35"/>
    <mergeCell ref="C36:D36"/>
    <mergeCell ref="E36:F36"/>
    <mergeCell ref="G36:H36"/>
    <mergeCell ref="I36:J36"/>
    <mergeCell ref="K36:L36"/>
    <mergeCell ref="M36:N36"/>
    <mergeCell ref="C33:D33"/>
    <mergeCell ref="E33:F33"/>
    <mergeCell ref="G33:H33"/>
    <mergeCell ref="I33:J33"/>
    <mergeCell ref="K33:L33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41:N41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3:N43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5:N45"/>
    <mergeCell ref="C46:D46"/>
    <mergeCell ref="E46:F46"/>
    <mergeCell ref="G46:H46"/>
    <mergeCell ref="I46:J46"/>
    <mergeCell ref="K46:L46"/>
    <mergeCell ref="M46:N46"/>
    <mergeCell ref="C45:D45"/>
    <mergeCell ref="E45:F45"/>
    <mergeCell ref="G45:H45"/>
    <mergeCell ref="I45:J45"/>
    <mergeCell ref="K45:L45"/>
    <mergeCell ref="M49:N49"/>
    <mergeCell ref="C49:D49"/>
    <mergeCell ref="E49:F49"/>
    <mergeCell ref="G49:H49"/>
    <mergeCell ref="I49:J49"/>
    <mergeCell ref="K49:L49"/>
    <mergeCell ref="M47:N47"/>
    <mergeCell ref="C48:D48"/>
    <mergeCell ref="E48:F48"/>
    <mergeCell ref="G48:H48"/>
    <mergeCell ref="I48:J48"/>
    <mergeCell ref="K48:L48"/>
    <mergeCell ref="M48:N48"/>
    <mergeCell ref="C47:D47"/>
    <mergeCell ref="E47:F47"/>
    <mergeCell ref="G47:H47"/>
    <mergeCell ref="I47:J47"/>
    <mergeCell ref="K47:L4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3E17-1693-473A-882B-79880BE65519}">
  <sheetPr>
    <pageSetUpPr fitToPage="1"/>
  </sheetPr>
  <dimension ref="A1:U98"/>
  <sheetViews>
    <sheetView workbookViewId="0">
      <pane xSplit="1" ySplit="3" topLeftCell="B76" activePane="bottomRight" state="frozen"/>
      <selection pane="topRight" activeCell="B1" sqref="B1"/>
      <selection pane="bottomLeft" activeCell="A4" sqref="A4"/>
      <selection pane="bottomRight" activeCell="W11" sqref="W11"/>
    </sheetView>
  </sheetViews>
  <sheetFormatPr defaultRowHeight="15" x14ac:dyDescent="0.25"/>
  <cols>
    <col min="1" max="1" width="3" bestFit="1" customWidth="1"/>
    <col min="2" max="2" width="9" bestFit="1" customWidth="1"/>
    <col min="3" max="3" width="2.7109375" bestFit="1" customWidth="1"/>
    <col min="4" max="4" width="21.42578125" bestFit="1" customWidth="1"/>
    <col min="5" max="5" width="5" style="1" bestFit="1" customWidth="1"/>
    <col min="6" max="6" width="4.7109375" style="1" customWidth="1"/>
    <col min="7" max="7" width="5.7109375" style="1" customWidth="1"/>
    <col min="8" max="8" width="3.42578125" style="1" bestFit="1" customWidth="1"/>
    <col min="9" max="9" width="12.5703125" style="1" bestFit="1" customWidth="1"/>
    <col min="10" max="10" width="4.140625" style="1" customWidth="1"/>
    <col min="11" max="11" width="6.42578125" style="1" customWidth="1"/>
    <col min="12" max="12" width="4.42578125" style="1" customWidth="1"/>
    <col min="13" max="13" width="3.42578125" style="1" bestFit="1" customWidth="1"/>
    <col min="14" max="14" width="4" style="1" bestFit="1" customWidth="1"/>
    <col min="15" max="15" width="3.42578125" style="1" bestFit="1" customWidth="1"/>
    <col min="16" max="16" width="4" style="1" bestFit="1" customWidth="1"/>
    <col min="17" max="17" width="3.42578125" style="1" bestFit="1" customWidth="1"/>
    <col min="18" max="18" width="5.42578125" style="1" bestFit="1" customWidth="1"/>
    <col min="19" max="19" width="7.5703125" style="1" bestFit="1" customWidth="1"/>
    <col min="20" max="20" width="5.28515625" style="1" bestFit="1" customWidth="1"/>
    <col min="21" max="21" width="5.42578125" style="1" bestFit="1" customWidth="1"/>
  </cols>
  <sheetData>
    <row r="1" spans="1:21" ht="26.25" x14ac:dyDescent="0.4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8.75" x14ac:dyDescent="0.3">
      <c r="A2" s="62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25">
      <c r="A3" s="5" t="s">
        <v>2</v>
      </c>
      <c r="B3" s="6" t="s">
        <v>14</v>
      </c>
      <c r="C3" s="6" t="s">
        <v>111</v>
      </c>
      <c r="D3" s="6" t="s">
        <v>15</v>
      </c>
      <c r="E3" s="7" t="s">
        <v>105</v>
      </c>
      <c r="F3" s="7" t="s">
        <v>96</v>
      </c>
      <c r="G3" s="7" t="s">
        <v>106</v>
      </c>
      <c r="H3" s="7" t="s">
        <v>97</v>
      </c>
      <c r="I3" s="7" t="s">
        <v>174</v>
      </c>
      <c r="J3" s="7" t="s">
        <v>107</v>
      </c>
      <c r="K3" s="7" t="s">
        <v>98</v>
      </c>
      <c r="L3" s="7" t="s">
        <v>108</v>
      </c>
      <c r="M3" s="7" t="s">
        <v>99</v>
      </c>
      <c r="N3" s="7" t="s">
        <v>109</v>
      </c>
      <c r="O3" s="7" t="s">
        <v>100</v>
      </c>
      <c r="P3" s="7" t="s">
        <v>110</v>
      </c>
      <c r="Q3" s="7" t="s">
        <v>101</v>
      </c>
      <c r="R3" s="7" t="s">
        <v>103</v>
      </c>
      <c r="S3" s="7" t="s">
        <v>102</v>
      </c>
      <c r="T3" s="7" t="s">
        <v>104</v>
      </c>
      <c r="U3" s="11" t="s">
        <v>112</v>
      </c>
    </row>
    <row r="4" spans="1:21" x14ac:dyDescent="0.25">
      <c r="A4" s="4">
        <v>1</v>
      </c>
      <c r="B4" s="2">
        <v>25140480</v>
      </c>
      <c r="C4" s="2" t="s">
        <v>3</v>
      </c>
      <c r="D4" s="2" t="s">
        <v>16</v>
      </c>
      <c r="E4" s="29">
        <v>91</v>
      </c>
      <c r="F4" s="29" t="s">
        <v>5</v>
      </c>
      <c r="G4" s="29">
        <v>85</v>
      </c>
      <c r="H4" s="29" t="s">
        <v>6</v>
      </c>
      <c r="I4" s="37">
        <v>41</v>
      </c>
      <c r="J4" s="29">
        <v>50</v>
      </c>
      <c r="K4" s="29" t="s">
        <v>7</v>
      </c>
      <c r="L4" s="29">
        <v>72</v>
      </c>
      <c r="M4" s="29" t="s">
        <v>6</v>
      </c>
      <c r="N4" s="29">
        <v>93</v>
      </c>
      <c r="O4" s="29" t="s">
        <v>5</v>
      </c>
      <c r="P4" s="29">
        <v>94</v>
      </c>
      <c r="Q4" s="29" t="s">
        <v>5</v>
      </c>
      <c r="R4" s="29">
        <f t="shared" ref="R4:R35" si="0">E4+G4+J4+L4+N4</f>
        <v>391</v>
      </c>
      <c r="S4" s="12">
        <f t="shared" ref="S4:S35" si="1">R4/5</f>
        <v>78.2</v>
      </c>
      <c r="T4" s="29">
        <v>18</v>
      </c>
      <c r="U4" s="13" t="s">
        <v>4</v>
      </c>
    </row>
    <row r="5" spans="1:21" x14ac:dyDescent="0.25">
      <c r="A5" s="4">
        <v>2</v>
      </c>
      <c r="B5" s="2">
        <v>25140481</v>
      </c>
      <c r="C5" s="2" t="s">
        <v>1</v>
      </c>
      <c r="D5" s="2" t="s">
        <v>17</v>
      </c>
      <c r="E5" s="3">
        <v>89</v>
      </c>
      <c r="F5" s="3" t="s">
        <v>5</v>
      </c>
      <c r="G5" s="3">
        <v>84</v>
      </c>
      <c r="H5" s="3" t="s">
        <v>6</v>
      </c>
      <c r="I5" s="37">
        <v>41</v>
      </c>
      <c r="J5" s="3">
        <v>72</v>
      </c>
      <c r="K5" s="3" t="s">
        <v>6</v>
      </c>
      <c r="L5" s="3">
        <v>76</v>
      </c>
      <c r="M5" s="3" t="s">
        <v>6</v>
      </c>
      <c r="N5" s="3">
        <v>94</v>
      </c>
      <c r="O5" s="3" t="s">
        <v>8</v>
      </c>
      <c r="P5" s="3">
        <v>94</v>
      </c>
      <c r="Q5" s="3" t="s">
        <v>5</v>
      </c>
      <c r="R5" s="3">
        <f t="shared" si="0"/>
        <v>415</v>
      </c>
      <c r="S5" s="12">
        <f t="shared" si="1"/>
        <v>83</v>
      </c>
      <c r="T5" s="3">
        <v>10</v>
      </c>
      <c r="U5" s="13" t="s">
        <v>4</v>
      </c>
    </row>
    <row r="6" spans="1:21" x14ac:dyDescent="0.25">
      <c r="A6" s="4">
        <v>3</v>
      </c>
      <c r="B6" s="2">
        <v>25140482</v>
      </c>
      <c r="C6" s="2" t="s">
        <v>1</v>
      </c>
      <c r="D6" s="2" t="s">
        <v>18</v>
      </c>
      <c r="E6" s="29">
        <v>85</v>
      </c>
      <c r="F6" s="29" t="s">
        <v>6</v>
      </c>
      <c r="G6" s="29">
        <v>86</v>
      </c>
      <c r="H6" s="29" t="s">
        <v>5</v>
      </c>
      <c r="I6" s="37">
        <v>41</v>
      </c>
      <c r="J6" s="29">
        <v>62</v>
      </c>
      <c r="K6" s="29" t="s">
        <v>9</v>
      </c>
      <c r="L6" s="29">
        <v>63</v>
      </c>
      <c r="M6" s="29" t="s">
        <v>9</v>
      </c>
      <c r="N6" s="29">
        <v>94</v>
      </c>
      <c r="O6" s="29" t="s">
        <v>8</v>
      </c>
      <c r="P6" s="29">
        <v>93</v>
      </c>
      <c r="Q6" s="29" t="s">
        <v>5</v>
      </c>
      <c r="R6" s="29">
        <f t="shared" si="0"/>
        <v>390</v>
      </c>
      <c r="S6" s="12">
        <f t="shared" si="1"/>
        <v>78</v>
      </c>
      <c r="T6" s="29">
        <v>19</v>
      </c>
      <c r="U6" s="13" t="s">
        <v>4</v>
      </c>
    </row>
    <row r="7" spans="1:21" x14ac:dyDescent="0.25">
      <c r="A7" s="4">
        <v>4</v>
      </c>
      <c r="B7" s="2">
        <v>25140483</v>
      </c>
      <c r="C7" s="2" t="s">
        <v>3</v>
      </c>
      <c r="D7" s="2" t="s">
        <v>19</v>
      </c>
      <c r="E7" s="3">
        <v>62</v>
      </c>
      <c r="F7" s="3" t="s">
        <v>7</v>
      </c>
      <c r="G7" s="3">
        <v>78</v>
      </c>
      <c r="H7" s="3" t="s">
        <v>9</v>
      </c>
      <c r="I7" s="37">
        <v>41</v>
      </c>
      <c r="J7" s="3">
        <v>37</v>
      </c>
      <c r="K7" s="3" t="s">
        <v>10</v>
      </c>
      <c r="L7" s="3">
        <v>45</v>
      </c>
      <c r="M7" s="3" t="s">
        <v>11</v>
      </c>
      <c r="N7" s="3">
        <v>73</v>
      </c>
      <c r="O7" s="3" t="s">
        <v>12</v>
      </c>
      <c r="P7" s="3">
        <v>81</v>
      </c>
      <c r="Q7" s="3" t="s">
        <v>7</v>
      </c>
      <c r="R7" s="3">
        <f t="shared" si="0"/>
        <v>295</v>
      </c>
      <c r="S7" s="12">
        <f t="shared" si="1"/>
        <v>59</v>
      </c>
      <c r="T7" s="3">
        <v>59</v>
      </c>
      <c r="U7" s="13" t="s">
        <v>4</v>
      </c>
    </row>
    <row r="8" spans="1:21" x14ac:dyDescent="0.25">
      <c r="A8" s="4">
        <v>5</v>
      </c>
      <c r="B8" s="2">
        <v>25140484</v>
      </c>
      <c r="C8" s="2" t="s">
        <v>3</v>
      </c>
      <c r="D8" s="2" t="s">
        <v>20</v>
      </c>
      <c r="E8" s="3">
        <v>59</v>
      </c>
      <c r="F8" s="3" t="s">
        <v>11</v>
      </c>
      <c r="G8" s="3">
        <v>58</v>
      </c>
      <c r="H8" s="3" t="s">
        <v>11</v>
      </c>
      <c r="I8" s="37">
        <v>41</v>
      </c>
      <c r="J8" s="3">
        <v>41</v>
      </c>
      <c r="K8" s="3" t="s">
        <v>11</v>
      </c>
      <c r="L8" s="3">
        <v>44</v>
      </c>
      <c r="M8" s="3" t="s">
        <v>11</v>
      </c>
      <c r="N8" s="3">
        <v>62</v>
      </c>
      <c r="O8" s="3" t="s">
        <v>7</v>
      </c>
      <c r="P8" s="3">
        <v>74</v>
      </c>
      <c r="Q8" s="3" t="s">
        <v>11</v>
      </c>
      <c r="R8" s="3">
        <f t="shared" si="0"/>
        <v>264</v>
      </c>
      <c r="S8" s="12">
        <f t="shared" si="1"/>
        <v>52.8</v>
      </c>
      <c r="T8" s="3">
        <v>72</v>
      </c>
      <c r="U8" s="13" t="s">
        <v>4</v>
      </c>
    </row>
    <row r="9" spans="1:21" x14ac:dyDescent="0.25">
      <c r="A9" s="4">
        <v>6</v>
      </c>
      <c r="B9" s="2">
        <v>25140485</v>
      </c>
      <c r="C9" s="2" t="s">
        <v>1</v>
      </c>
      <c r="D9" s="2" t="s">
        <v>21</v>
      </c>
      <c r="E9" s="3">
        <v>60</v>
      </c>
      <c r="F9" s="3" t="s">
        <v>11</v>
      </c>
      <c r="G9" s="3">
        <v>66</v>
      </c>
      <c r="H9" s="3" t="s">
        <v>7</v>
      </c>
      <c r="I9" s="37">
        <v>41</v>
      </c>
      <c r="J9" s="3">
        <v>35</v>
      </c>
      <c r="K9" s="3" t="s">
        <v>10</v>
      </c>
      <c r="L9" s="3">
        <v>45</v>
      </c>
      <c r="M9" s="3" t="s">
        <v>11</v>
      </c>
      <c r="N9" s="3">
        <v>72</v>
      </c>
      <c r="O9" s="3" t="s">
        <v>12</v>
      </c>
      <c r="P9" s="3">
        <v>78</v>
      </c>
      <c r="Q9" s="3" t="s">
        <v>7</v>
      </c>
      <c r="R9" s="3">
        <f t="shared" si="0"/>
        <v>278</v>
      </c>
      <c r="S9" s="12">
        <f t="shared" si="1"/>
        <v>55.6</v>
      </c>
      <c r="T9" s="3">
        <v>66</v>
      </c>
      <c r="U9" s="13" t="s">
        <v>4</v>
      </c>
    </row>
    <row r="10" spans="1:21" x14ac:dyDescent="0.25">
      <c r="A10" s="4">
        <v>7</v>
      </c>
      <c r="B10" s="2">
        <v>25140486</v>
      </c>
      <c r="C10" s="2" t="s">
        <v>1</v>
      </c>
      <c r="D10" s="2" t="s">
        <v>22</v>
      </c>
      <c r="E10" s="3">
        <v>76</v>
      </c>
      <c r="F10" s="3" t="s">
        <v>9</v>
      </c>
      <c r="G10" s="3">
        <v>80</v>
      </c>
      <c r="H10" s="3" t="s">
        <v>9</v>
      </c>
      <c r="I10" s="37">
        <v>41</v>
      </c>
      <c r="J10" s="3">
        <v>40</v>
      </c>
      <c r="K10" s="3" t="s">
        <v>11</v>
      </c>
      <c r="L10" s="3">
        <v>49</v>
      </c>
      <c r="M10" s="3" t="s">
        <v>7</v>
      </c>
      <c r="N10" s="3">
        <v>83</v>
      </c>
      <c r="O10" s="3" t="s">
        <v>6</v>
      </c>
      <c r="P10" s="3">
        <v>86</v>
      </c>
      <c r="Q10" s="3" t="s">
        <v>9</v>
      </c>
      <c r="R10" s="3">
        <f t="shared" si="0"/>
        <v>328</v>
      </c>
      <c r="S10" s="12">
        <f t="shared" si="1"/>
        <v>65.599999999999994</v>
      </c>
      <c r="T10" s="3">
        <v>42</v>
      </c>
      <c r="U10" s="13" t="s">
        <v>4</v>
      </c>
    </row>
    <row r="11" spans="1:21" x14ac:dyDescent="0.25">
      <c r="A11" s="4">
        <v>8</v>
      </c>
      <c r="B11" s="2">
        <v>25140487</v>
      </c>
      <c r="C11" s="2" t="s">
        <v>1</v>
      </c>
      <c r="D11" s="2" t="s">
        <v>23</v>
      </c>
      <c r="E11" s="3">
        <v>94</v>
      </c>
      <c r="F11" s="3" t="s">
        <v>8</v>
      </c>
      <c r="G11" s="3">
        <v>81</v>
      </c>
      <c r="H11" s="3" t="s">
        <v>6</v>
      </c>
      <c r="I11" s="37">
        <v>41</v>
      </c>
      <c r="J11" s="3">
        <v>63</v>
      </c>
      <c r="K11" s="3" t="s">
        <v>9</v>
      </c>
      <c r="L11" s="3">
        <v>67</v>
      </c>
      <c r="M11" s="3" t="s">
        <v>9</v>
      </c>
      <c r="N11" s="3">
        <v>93</v>
      </c>
      <c r="O11" s="3" t="s">
        <v>5</v>
      </c>
      <c r="P11" s="3">
        <v>94</v>
      </c>
      <c r="Q11" s="3" t="s">
        <v>5</v>
      </c>
      <c r="R11" s="3">
        <f t="shared" si="0"/>
        <v>398</v>
      </c>
      <c r="S11" s="12">
        <f t="shared" si="1"/>
        <v>79.599999999999994</v>
      </c>
      <c r="T11" s="3">
        <v>15</v>
      </c>
      <c r="U11" s="13" t="s">
        <v>4</v>
      </c>
    </row>
    <row r="12" spans="1:21" x14ac:dyDescent="0.25">
      <c r="A12" s="4">
        <v>9</v>
      </c>
      <c r="B12" s="2">
        <v>25140488</v>
      </c>
      <c r="C12" s="2" t="s">
        <v>1</v>
      </c>
      <c r="D12" s="2" t="s">
        <v>24</v>
      </c>
      <c r="E12" s="3">
        <v>82</v>
      </c>
      <c r="F12" s="3" t="s">
        <v>6</v>
      </c>
      <c r="G12" s="3">
        <v>83</v>
      </c>
      <c r="H12" s="3" t="s">
        <v>6</v>
      </c>
      <c r="I12" s="37">
        <v>41</v>
      </c>
      <c r="J12" s="3">
        <v>52</v>
      </c>
      <c r="K12" s="3" t="s">
        <v>12</v>
      </c>
      <c r="L12" s="3">
        <v>51</v>
      </c>
      <c r="M12" s="3" t="s">
        <v>7</v>
      </c>
      <c r="N12" s="3">
        <v>83</v>
      </c>
      <c r="O12" s="3" t="s">
        <v>6</v>
      </c>
      <c r="P12" s="3">
        <v>89</v>
      </c>
      <c r="Q12" s="3" t="s">
        <v>6</v>
      </c>
      <c r="R12" s="3">
        <f t="shared" si="0"/>
        <v>351</v>
      </c>
      <c r="S12" s="12">
        <f t="shared" si="1"/>
        <v>70.2</v>
      </c>
      <c r="T12" s="3">
        <v>32</v>
      </c>
      <c r="U12" s="13" t="s">
        <v>4</v>
      </c>
    </row>
    <row r="13" spans="1:21" x14ac:dyDescent="0.25">
      <c r="A13" s="4">
        <v>10</v>
      </c>
      <c r="B13" s="2">
        <v>25140489</v>
      </c>
      <c r="C13" s="2" t="s">
        <v>1</v>
      </c>
      <c r="D13" s="2" t="s">
        <v>25</v>
      </c>
      <c r="E13" s="3">
        <v>46</v>
      </c>
      <c r="F13" s="3" t="s">
        <v>10</v>
      </c>
      <c r="G13" s="3">
        <v>53</v>
      </c>
      <c r="H13" s="3" t="s">
        <v>10</v>
      </c>
      <c r="I13" s="37">
        <v>41</v>
      </c>
      <c r="J13" s="3">
        <v>39</v>
      </c>
      <c r="K13" s="3" t="s">
        <v>11</v>
      </c>
      <c r="L13" s="3">
        <v>43</v>
      </c>
      <c r="M13" s="3" t="s">
        <v>11</v>
      </c>
      <c r="N13" s="3">
        <v>58</v>
      </c>
      <c r="O13" s="3" t="s">
        <v>11</v>
      </c>
      <c r="P13" s="3">
        <v>68</v>
      </c>
      <c r="Q13" s="3" t="s">
        <v>10</v>
      </c>
      <c r="R13" s="3">
        <f t="shared" si="0"/>
        <v>239</v>
      </c>
      <c r="S13" s="12">
        <f t="shared" si="1"/>
        <v>47.8</v>
      </c>
      <c r="T13" s="3">
        <v>80</v>
      </c>
      <c r="U13" s="13" t="s">
        <v>4</v>
      </c>
    </row>
    <row r="14" spans="1:21" x14ac:dyDescent="0.25">
      <c r="A14" s="4">
        <v>11</v>
      </c>
      <c r="B14" s="2">
        <v>25140490</v>
      </c>
      <c r="C14" s="2" t="s">
        <v>3</v>
      </c>
      <c r="D14" s="2" t="s">
        <v>26</v>
      </c>
      <c r="E14" s="3">
        <v>60</v>
      </c>
      <c r="F14" s="3" t="s">
        <v>11</v>
      </c>
      <c r="G14" s="3">
        <v>74</v>
      </c>
      <c r="H14" s="3" t="s">
        <v>12</v>
      </c>
      <c r="I14" s="37">
        <v>41</v>
      </c>
      <c r="J14" s="3">
        <v>47</v>
      </c>
      <c r="K14" s="3" t="s">
        <v>7</v>
      </c>
      <c r="L14" s="3">
        <v>61</v>
      </c>
      <c r="M14" s="3" t="s">
        <v>9</v>
      </c>
      <c r="N14" s="3">
        <v>75</v>
      </c>
      <c r="O14" s="3" t="s">
        <v>9</v>
      </c>
      <c r="P14" s="3">
        <v>79</v>
      </c>
      <c r="Q14" s="3" t="s">
        <v>7</v>
      </c>
      <c r="R14" s="3">
        <f t="shared" si="0"/>
        <v>317</v>
      </c>
      <c r="S14" s="12">
        <f t="shared" si="1"/>
        <v>63.4</v>
      </c>
      <c r="T14" s="3">
        <v>48</v>
      </c>
      <c r="U14" s="13" t="s">
        <v>4</v>
      </c>
    </row>
    <row r="15" spans="1:21" x14ac:dyDescent="0.25">
      <c r="A15" s="4">
        <v>12</v>
      </c>
      <c r="B15" s="2">
        <v>25140491</v>
      </c>
      <c r="C15" s="2" t="s">
        <v>3</v>
      </c>
      <c r="D15" s="2" t="s">
        <v>27</v>
      </c>
      <c r="E15" s="3">
        <v>95</v>
      </c>
      <c r="F15" s="3" t="s">
        <v>8</v>
      </c>
      <c r="G15" s="3">
        <v>92</v>
      </c>
      <c r="H15" s="3" t="s">
        <v>8</v>
      </c>
      <c r="I15" s="37">
        <v>41</v>
      </c>
      <c r="J15" s="3">
        <v>55</v>
      </c>
      <c r="K15" s="3" t="s">
        <v>12</v>
      </c>
      <c r="L15" s="3">
        <v>82</v>
      </c>
      <c r="M15" s="3" t="s">
        <v>5</v>
      </c>
      <c r="N15" s="3">
        <v>95</v>
      </c>
      <c r="O15" s="3" t="s">
        <v>8</v>
      </c>
      <c r="P15" s="3">
        <v>97</v>
      </c>
      <c r="Q15" s="3" t="s">
        <v>8</v>
      </c>
      <c r="R15" s="3">
        <f t="shared" si="0"/>
        <v>419</v>
      </c>
      <c r="S15" s="12">
        <f t="shared" si="1"/>
        <v>83.8</v>
      </c>
      <c r="T15" s="3">
        <v>7</v>
      </c>
      <c r="U15" s="13" t="s">
        <v>4</v>
      </c>
    </row>
    <row r="16" spans="1:21" x14ac:dyDescent="0.25">
      <c r="A16" s="4">
        <v>13</v>
      </c>
      <c r="B16" s="2">
        <v>25140492</v>
      </c>
      <c r="C16" s="2" t="s">
        <v>3</v>
      </c>
      <c r="D16" s="2" t="s">
        <v>28</v>
      </c>
      <c r="E16" s="3">
        <v>89</v>
      </c>
      <c r="F16" s="3" t="s">
        <v>5</v>
      </c>
      <c r="G16" s="3">
        <v>79</v>
      </c>
      <c r="H16" s="3" t="s">
        <v>9</v>
      </c>
      <c r="I16" s="37">
        <v>41</v>
      </c>
      <c r="J16" s="3">
        <v>41</v>
      </c>
      <c r="K16" s="3" t="s">
        <v>11</v>
      </c>
      <c r="L16" s="3">
        <v>66</v>
      </c>
      <c r="M16" s="3" t="s">
        <v>9</v>
      </c>
      <c r="N16" s="3">
        <v>91</v>
      </c>
      <c r="O16" s="3" t="s">
        <v>5</v>
      </c>
      <c r="P16" s="3">
        <v>92</v>
      </c>
      <c r="Q16" s="3" t="s">
        <v>6</v>
      </c>
      <c r="R16" s="3">
        <f t="shared" si="0"/>
        <v>366</v>
      </c>
      <c r="S16" s="12">
        <f t="shared" si="1"/>
        <v>73.2</v>
      </c>
      <c r="T16" s="3">
        <v>27</v>
      </c>
      <c r="U16" s="13" t="s">
        <v>4</v>
      </c>
    </row>
    <row r="17" spans="1:21" x14ac:dyDescent="0.25">
      <c r="A17" s="4">
        <v>14</v>
      </c>
      <c r="B17" s="2">
        <v>25140493</v>
      </c>
      <c r="C17" s="2" t="s">
        <v>3</v>
      </c>
      <c r="D17" s="2" t="s">
        <v>29</v>
      </c>
      <c r="E17" s="3">
        <v>76</v>
      </c>
      <c r="F17" s="3" t="s">
        <v>9</v>
      </c>
      <c r="G17" s="3">
        <v>82</v>
      </c>
      <c r="H17" s="3" t="s">
        <v>6</v>
      </c>
      <c r="I17" s="37">
        <v>41</v>
      </c>
      <c r="J17" s="3">
        <v>39</v>
      </c>
      <c r="K17" s="3" t="s">
        <v>11</v>
      </c>
      <c r="L17" s="3">
        <v>51</v>
      </c>
      <c r="M17" s="3" t="s">
        <v>7</v>
      </c>
      <c r="N17" s="3">
        <v>86</v>
      </c>
      <c r="O17" s="3" t="s">
        <v>6</v>
      </c>
      <c r="P17" s="3">
        <v>87</v>
      </c>
      <c r="Q17" s="3" t="s">
        <v>9</v>
      </c>
      <c r="R17" s="3">
        <f t="shared" si="0"/>
        <v>334</v>
      </c>
      <c r="S17" s="12">
        <f t="shared" si="1"/>
        <v>66.8</v>
      </c>
      <c r="T17" s="3">
        <v>40</v>
      </c>
      <c r="U17" s="13" t="s">
        <v>4</v>
      </c>
    </row>
    <row r="18" spans="1:21" x14ac:dyDescent="0.25">
      <c r="A18" s="4">
        <v>15</v>
      </c>
      <c r="B18" s="2">
        <v>25140494</v>
      </c>
      <c r="C18" s="2" t="s">
        <v>1</v>
      </c>
      <c r="D18" s="2" t="s">
        <v>30</v>
      </c>
      <c r="E18" s="3">
        <v>82</v>
      </c>
      <c r="F18" s="3" t="s">
        <v>6</v>
      </c>
      <c r="G18" s="3">
        <v>76</v>
      </c>
      <c r="H18" s="3" t="s">
        <v>9</v>
      </c>
      <c r="I18" s="37">
        <v>41</v>
      </c>
      <c r="J18" s="3">
        <v>33</v>
      </c>
      <c r="K18" s="3" t="s">
        <v>10</v>
      </c>
      <c r="L18" s="3">
        <v>50</v>
      </c>
      <c r="M18" s="3" t="s">
        <v>7</v>
      </c>
      <c r="N18" s="3">
        <v>52</v>
      </c>
      <c r="O18" s="3" t="s">
        <v>11</v>
      </c>
      <c r="P18" s="3">
        <v>80</v>
      </c>
      <c r="Q18" s="3" t="s">
        <v>7</v>
      </c>
      <c r="R18" s="3">
        <f t="shared" si="0"/>
        <v>293</v>
      </c>
      <c r="S18" s="12">
        <f t="shared" si="1"/>
        <v>58.6</v>
      </c>
      <c r="T18" s="3">
        <v>61</v>
      </c>
      <c r="U18" s="13" t="s">
        <v>4</v>
      </c>
    </row>
    <row r="19" spans="1:21" x14ac:dyDescent="0.25">
      <c r="A19" s="4">
        <v>16</v>
      </c>
      <c r="B19" s="2">
        <v>25140495</v>
      </c>
      <c r="C19" s="2" t="s">
        <v>1</v>
      </c>
      <c r="D19" s="2" t="s">
        <v>31</v>
      </c>
      <c r="E19" s="3">
        <v>95</v>
      </c>
      <c r="F19" s="3" t="s">
        <v>8</v>
      </c>
      <c r="G19" s="3">
        <v>94</v>
      </c>
      <c r="H19" s="3" t="s">
        <v>8</v>
      </c>
      <c r="I19" s="37">
        <v>41</v>
      </c>
      <c r="J19" s="3">
        <v>62</v>
      </c>
      <c r="K19" s="3" t="s">
        <v>9</v>
      </c>
      <c r="L19" s="3">
        <v>73</v>
      </c>
      <c r="M19" s="3" t="s">
        <v>6</v>
      </c>
      <c r="N19" s="3">
        <v>94</v>
      </c>
      <c r="O19" s="3" t="s">
        <v>8</v>
      </c>
      <c r="P19" s="3">
        <v>97</v>
      </c>
      <c r="Q19" s="3" t="s">
        <v>8</v>
      </c>
      <c r="R19" s="3">
        <f t="shared" si="0"/>
        <v>418</v>
      </c>
      <c r="S19" s="12">
        <f t="shared" si="1"/>
        <v>83.6</v>
      </c>
      <c r="T19" s="3">
        <v>8</v>
      </c>
      <c r="U19" s="13" t="s">
        <v>4</v>
      </c>
    </row>
    <row r="20" spans="1:21" x14ac:dyDescent="0.25">
      <c r="A20" s="4">
        <v>17</v>
      </c>
      <c r="B20" s="2">
        <v>25140496</v>
      </c>
      <c r="C20" s="2" t="s">
        <v>3</v>
      </c>
      <c r="D20" s="2" t="s">
        <v>32</v>
      </c>
      <c r="E20" s="3">
        <v>71</v>
      </c>
      <c r="F20" s="3" t="s">
        <v>12</v>
      </c>
      <c r="G20" s="3">
        <v>74</v>
      </c>
      <c r="H20" s="3" t="s">
        <v>12</v>
      </c>
      <c r="I20" s="37">
        <v>41</v>
      </c>
      <c r="J20" s="3">
        <v>38</v>
      </c>
      <c r="K20" s="3" t="s">
        <v>10</v>
      </c>
      <c r="L20" s="3">
        <v>51</v>
      </c>
      <c r="M20" s="3" t="s">
        <v>7</v>
      </c>
      <c r="N20" s="3">
        <v>61</v>
      </c>
      <c r="O20" s="3" t="s">
        <v>7</v>
      </c>
      <c r="P20" s="3">
        <v>79</v>
      </c>
      <c r="Q20" s="3" t="s">
        <v>7</v>
      </c>
      <c r="R20" s="3">
        <f t="shared" si="0"/>
        <v>295</v>
      </c>
      <c r="S20" s="12">
        <f t="shared" si="1"/>
        <v>59</v>
      </c>
      <c r="T20" s="3">
        <v>60</v>
      </c>
      <c r="U20" s="13" t="s">
        <v>4</v>
      </c>
    </row>
    <row r="21" spans="1:21" x14ac:dyDescent="0.25">
      <c r="A21" s="4">
        <v>18</v>
      </c>
      <c r="B21" s="2">
        <v>25140497</v>
      </c>
      <c r="C21" s="2" t="s">
        <v>3</v>
      </c>
      <c r="D21" s="2" t="s">
        <v>33</v>
      </c>
      <c r="E21" s="3">
        <v>92</v>
      </c>
      <c r="F21" s="3" t="s">
        <v>8</v>
      </c>
      <c r="G21" s="3">
        <v>82</v>
      </c>
      <c r="H21" s="3" t="s">
        <v>6</v>
      </c>
      <c r="I21" s="37">
        <v>41</v>
      </c>
      <c r="J21" s="3">
        <v>53</v>
      </c>
      <c r="K21" s="3" t="s">
        <v>12</v>
      </c>
      <c r="L21" s="3">
        <v>82</v>
      </c>
      <c r="M21" s="3" t="s">
        <v>5</v>
      </c>
      <c r="N21" s="3">
        <v>92</v>
      </c>
      <c r="O21" s="3" t="s">
        <v>5</v>
      </c>
      <c r="P21" s="3">
        <v>92</v>
      </c>
      <c r="Q21" s="3" t="s">
        <v>6</v>
      </c>
      <c r="R21" s="3">
        <f t="shared" si="0"/>
        <v>401</v>
      </c>
      <c r="S21" s="12">
        <f t="shared" si="1"/>
        <v>80.2</v>
      </c>
      <c r="T21" s="3">
        <v>14</v>
      </c>
      <c r="U21" s="13" t="s">
        <v>4</v>
      </c>
    </row>
    <row r="22" spans="1:21" x14ac:dyDescent="0.25">
      <c r="A22" s="4">
        <v>19</v>
      </c>
      <c r="B22" s="2">
        <v>25140498</v>
      </c>
      <c r="C22" s="2" t="s">
        <v>1</v>
      </c>
      <c r="D22" s="2" t="s">
        <v>34</v>
      </c>
      <c r="E22" s="3">
        <v>87</v>
      </c>
      <c r="F22" s="3" t="s">
        <v>5</v>
      </c>
      <c r="G22" s="3">
        <v>79</v>
      </c>
      <c r="H22" s="3" t="s">
        <v>9</v>
      </c>
      <c r="I22" s="37">
        <v>41</v>
      </c>
      <c r="J22" s="3">
        <v>43</v>
      </c>
      <c r="K22" s="3" t="s">
        <v>11</v>
      </c>
      <c r="L22" s="3">
        <v>62</v>
      </c>
      <c r="M22" s="3" t="s">
        <v>9</v>
      </c>
      <c r="N22" s="3">
        <v>85</v>
      </c>
      <c r="O22" s="3" t="s">
        <v>6</v>
      </c>
      <c r="P22" s="3">
        <v>88</v>
      </c>
      <c r="Q22" s="3" t="s">
        <v>9</v>
      </c>
      <c r="R22" s="3">
        <f t="shared" si="0"/>
        <v>356</v>
      </c>
      <c r="S22" s="12">
        <f t="shared" si="1"/>
        <v>71.2</v>
      </c>
      <c r="T22" s="3">
        <v>29</v>
      </c>
      <c r="U22" s="13" t="s">
        <v>4</v>
      </c>
    </row>
    <row r="23" spans="1:21" x14ac:dyDescent="0.25">
      <c r="A23" s="4">
        <v>20</v>
      </c>
      <c r="B23" s="2">
        <v>25140499</v>
      </c>
      <c r="C23" s="2" t="s">
        <v>1</v>
      </c>
      <c r="D23" s="2" t="s">
        <v>35</v>
      </c>
      <c r="E23" s="3">
        <v>89</v>
      </c>
      <c r="F23" s="3" t="s">
        <v>5</v>
      </c>
      <c r="G23" s="3">
        <v>92</v>
      </c>
      <c r="H23" s="3" t="s">
        <v>8</v>
      </c>
      <c r="I23" s="37">
        <v>41</v>
      </c>
      <c r="J23" s="3">
        <v>71</v>
      </c>
      <c r="K23" s="3" t="s">
        <v>6</v>
      </c>
      <c r="L23" s="3">
        <v>75</v>
      </c>
      <c r="M23" s="3" t="s">
        <v>6</v>
      </c>
      <c r="N23" s="3">
        <v>95</v>
      </c>
      <c r="O23" s="3" t="s">
        <v>8</v>
      </c>
      <c r="P23" s="3">
        <v>96</v>
      </c>
      <c r="Q23" s="3" t="s">
        <v>8</v>
      </c>
      <c r="R23" s="3">
        <f t="shared" si="0"/>
        <v>422</v>
      </c>
      <c r="S23" s="12">
        <f t="shared" si="1"/>
        <v>84.4</v>
      </c>
      <c r="T23" s="3">
        <v>6</v>
      </c>
      <c r="U23" s="13" t="s">
        <v>4</v>
      </c>
    </row>
    <row r="24" spans="1:21" x14ac:dyDescent="0.25">
      <c r="A24" s="4">
        <v>21</v>
      </c>
      <c r="B24" s="2">
        <v>25140500</v>
      </c>
      <c r="C24" s="2" t="s">
        <v>3</v>
      </c>
      <c r="D24" s="2" t="s">
        <v>36</v>
      </c>
      <c r="E24" s="3">
        <v>93</v>
      </c>
      <c r="F24" s="3" t="s">
        <v>8</v>
      </c>
      <c r="G24" s="3">
        <v>83</v>
      </c>
      <c r="H24" s="3" t="s">
        <v>6</v>
      </c>
      <c r="I24" s="37">
        <v>41</v>
      </c>
      <c r="J24" s="3">
        <v>61</v>
      </c>
      <c r="K24" s="3" t="s">
        <v>9</v>
      </c>
      <c r="L24" s="3">
        <v>74</v>
      </c>
      <c r="M24" s="3" t="s">
        <v>6</v>
      </c>
      <c r="N24" s="3">
        <v>93</v>
      </c>
      <c r="O24" s="3" t="s">
        <v>5</v>
      </c>
      <c r="P24" s="3">
        <v>94</v>
      </c>
      <c r="Q24" s="3" t="s">
        <v>5</v>
      </c>
      <c r="R24" s="3">
        <f t="shared" si="0"/>
        <v>404</v>
      </c>
      <c r="S24" s="12">
        <f t="shared" si="1"/>
        <v>80.8</v>
      </c>
      <c r="T24" s="3">
        <v>13</v>
      </c>
      <c r="U24" s="13" t="s">
        <v>4</v>
      </c>
    </row>
    <row r="25" spans="1:21" x14ac:dyDescent="0.25">
      <c r="A25" s="4">
        <v>22</v>
      </c>
      <c r="B25" s="2">
        <v>25140501</v>
      </c>
      <c r="C25" s="2" t="s">
        <v>1</v>
      </c>
      <c r="D25" s="2" t="s">
        <v>37</v>
      </c>
      <c r="E25" s="3">
        <v>91</v>
      </c>
      <c r="F25" s="3" t="s">
        <v>5</v>
      </c>
      <c r="G25" s="3">
        <v>85</v>
      </c>
      <c r="H25" s="3" t="s">
        <v>6</v>
      </c>
      <c r="I25" s="37">
        <v>41</v>
      </c>
      <c r="J25" s="3">
        <v>53</v>
      </c>
      <c r="K25" s="3" t="s">
        <v>12</v>
      </c>
      <c r="L25" s="3">
        <v>85</v>
      </c>
      <c r="M25" s="3" t="s">
        <v>5</v>
      </c>
      <c r="N25" s="3">
        <v>93</v>
      </c>
      <c r="O25" s="3" t="s">
        <v>5</v>
      </c>
      <c r="P25" s="3">
        <v>94</v>
      </c>
      <c r="Q25" s="3" t="s">
        <v>5</v>
      </c>
      <c r="R25" s="3">
        <f t="shared" si="0"/>
        <v>407</v>
      </c>
      <c r="S25" s="12">
        <f t="shared" si="1"/>
        <v>81.400000000000006</v>
      </c>
      <c r="T25" s="3">
        <v>12</v>
      </c>
      <c r="U25" s="13" t="s">
        <v>4</v>
      </c>
    </row>
    <row r="26" spans="1:21" x14ac:dyDescent="0.25">
      <c r="A26" s="4">
        <v>23</v>
      </c>
      <c r="B26" s="2">
        <v>25140502</v>
      </c>
      <c r="C26" s="2" t="s">
        <v>3</v>
      </c>
      <c r="D26" s="2" t="s">
        <v>38</v>
      </c>
      <c r="E26" s="3">
        <v>82</v>
      </c>
      <c r="F26" s="3" t="s">
        <v>6</v>
      </c>
      <c r="G26" s="3">
        <v>76</v>
      </c>
      <c r="H26" s="3" t="s">
        <v>9</v>
      </c>
      <c r="I26" s="37">
        <v>41</v>
      </c>
      <c r="J26" s="3">
        <v>50</v>
      </c>
      <c r="K26" s="3" t="s">
        <v>7</v>
      </c>
      <c r="L26" s="3">
        <v>61</v>
      </c>
      <c r="M26" s="3" t="s">
        <v>9</v>
      </c>
      <c r="N26" s="3">
        <v>86</v>
      </c>
      <c r="O26" s="3" t="s">
        <v>6</v>
      </c>
      <c r="P26" s="3">
        <v>87</v>
      </c>
      <c r="Q26" s="3" t="s">
        <v>9</v>
      </c>
      <c r="R26" s="3">
        <f t="shared" si="0"/>
        <v>355</v>
      </c>
      <c r="S26" s="12">
        <f t="shared" si="1"/>
        <v>71</v>
      </c>
      <c r="T26" s="3">
        <v>30</v>
      </c>
      <c r="U26" s="13" t="s">
        <v>4</v>
      </c>
    </row>
    <row r="27" spans="1:21" x14ac:dyDescent="0.25">
      <c r="A27" s="4">
        <v>24</v>
      </c>
      <c r="B27" s="2">
        <v>25140503</v>
      </c>
      <c r="C27" s="2" t="s">
        <v>1</v>
      </c>
      <c r="D27" s="2" t="s">
        <v>39</v>
      </c>
      <c r="E27" s="3">
        <v>62</v>
      </c>
      <c r="F27" s="3" t="s">
        <v>7</v>
      </c>
      <c r="G27" s="3">
        <v>65</v>
      </c>
      <c r="H27" s="3" t="s">
        <v>7</v>
      </c>
      <c r="I27" s="37">
        <v>41</v>
      </c>
      <c r="J27" s="3">
        <v>45</v>
      </c>
      <c r="K27" s="3" t="s">
        <v>7</v>
      </c>
      <c r="L27" s="3">
        <v>40</v>
      </c>
      <c r="M27" s="3" t="s">
        <v>11</v>
      </c>
      <c r="N27" s="3">
        <v>62</v>
      </c>
      <c r="O27" s="3" t="s">
        <v>7</v>
      </c>
      <c r="P27" s="3">
        <v>76</v>
      </c>
      <c r="Q27" s="3" t="s">
        <v>11</v>
      </c>
      <c r="R27" s="3">
        <f t="shared" si="0"/>
        <v>274</v>
      </c>
      <c r="S27" s="12">
        <f t="shared" si="1"/>
        <v>54.8</v>
      </c>
      <c r="T27" s="3">
        <v>68</v>
      </c>
      <c r="U27" s="13" t="s">
        <v>4</v>
      </c>
    </row>
    <row r="28" spans="1:21" x14ac:dyDescent="0.25">
      <c r="A28" s="4">
        <v>25</v>
      </c>
      <c r="B28" s="2">
        <v>25140504</v>
      </c>
      <c r="C28" s="2" t="s">
        <v>1</v>
      </c>
      <c r="D28" s="2" t="s">
        <v>40</v>
      </c>
      <c r="E28" s="3">
        <v>82</v>
      </c>
      <c r="F28" s="3" t="s">
        <v>6</v>
      </c>
      <c r="G28" s="3">
        <v>84</v>
      </c>
      <c r="H28" s="3" t="s">
        <v>6</v>
      </c>
      <c r="I28" s="37">
        <v>41</v>
      </c>
      <c r="J28" s="3">
        <v>46</v>
      </c>
      <c r="K28" s="3" t="s">
        <v>7</v>
      </c>
      <c r="L28" s="3">
        <v>62</v>
      </c>
      <c r="M28" s="3" t="s">
        <v>9</v>
      </c>
      <c r="N28" s="3">
        <v>80</v>
      </c>
      <c r="O28" s="3" t="s">
        <v>9</v>
      </c>
      <c r="P28" s="3">
        <v>89</v>
      </c>
      <c r="Q28" s="3" t="s">
        <v>6</v>
      </c>
      <c r="R28" s="3">
        <f t="shared" si="0"/>
        <v>354</v>
      </c>
      <c r="S28" s="12">
        <f t="shared" si="1"/>
        <v>70.8</v>
      </c>
      <c r="T28" s="3">
        <v>31</v>
      </c>
      <c r="U28" s="13" t="s">
        <v>4</v>
      </c>
    </row>
    <row r="29" spans="1:21" x14ac:dyDescent="0.25">
      <c r="A29" s="4">
        <v>26</v>
      </c>
      <c r="B29" s="2">
        <v>25140505</v>
      </c>
      <c r="C29" s="2" t="s">
        <v>1</v>
      </c>
      <c r="D29" s="2" t="s">
        <v>41</v>
      </c>
      <c r="E29" s="3">
        <v>86</v>
      </c>
      <c r="F29" s="3" t="s">
        <v>6</v>
      </c>
      <c r="G29" s="3">
        <v>93</v>
      </c>
      <c r="H29" s="3" t="s">
        <v>8</v>
      </c>
      <c r="I29" s="37">
        <v>41</v>
      </c>
      <c r="J29" s="3">
        <v>63</v>
      </c>
      <c r="K29" s="3" t="s">
        <v>9</v>
      </c>
      <c r="L29" s="3">
        <v>68</v>
      </c>
      <c r="M29" s="3" t="s">
        <v>9</v>
      </c>
      <c r="N29" s="3">
        <v>86</v>
      </c>
      <c r="O29" s="3" t="s">
        <v>6</v>
      </c>
      <c r="P29" s="3">
        <v>93</v>
      </c>
      <c r="Q29" s="3" t="s">
        <v>5</v>
      </c>
      <c r="R29" s="3">
        <f t="shared" si="0"/>
        <v>396</v>
      </c>
      <c r="S29" s="12">
        <f t="shared" si="1"/>
        <v>79.2</v>
      </c>
      <c r="T29" s="3">
        <v>17</v>
      </c>
      <c r="U29" s="13" t="s">
        <v>4</v>
      </c>
    </row>
    <row r="30" spans="1:21" x14ac:dyDescent="0.25">
      <c r="A30" s="4">
        <v>27</v>
      </c>
      <c r="B30" s="2">
        <v>25140506</v>
      </c>
      <c r="C30" s="2" t="s">
        <v>3</v>
      </c>
      <c r="D30" s="2" t="s">
        <v>42</v>
      </c>
      <c r="E30" s="3">
        <v>91</v>
      </c>
      <c r="F30" s="3" t="s">
        <v>5</v>
      </c>
      <c r="G30" s="3">
        <v>82</v>
      </c>
      <c r="H30" s="3" t="s">
        <v>6</v>
      </c>
      <c r="I30" s="37">
        <v>41</v>
      </c>
      <c r="J30" s="3">
        <v>41</v>
      </c>
      <c r="K30" s="3" t="s">
        <v>11</v>
      </c>
      <c r="L30" s="3">
        <v>67</v>
      </c>
      <c r="M30" s="3" t="s">
        <v>9</v>
      </c>
      <c r="N30" s="3">
        <v>86</v>
      </c>
      <c r="O30" s="3" t="s">
        <v>6</v>
      </c>
      <c r="P30" s="3">
        <v>92</v>
      </c>
      <c r="Q30" s="3" t="s">
        <v>6</v>
      </c>
      <c r="R30" s="3">
        <f t="shared" si="0"/>
        <v>367</v>
      </c>
      <c r="S30" s="12">
        <f t="shared" si="1"/>
        <v>73.400000000000006</v>
      </c>
      <c r="T30" s="3">
        <v>26</v>
      </c>
      <c r="U30" s="13" t="s">
        <v>4</v>
      </c>
    </row>
    <row r="31" spans="1:21" x14ac:dyDescent="0.25">
      <c r="A31" s="4">
        <v>28</v>
      </c>
      <c r="B31" s="2">
        <v>25140507</v>
      </c>
      <c r="C31" s="2" t="s">
        <v>3</v>
      </c>
      <c r="D31" s="2" t="s">
        <v>43</v>
      </c>
      <c r="E31" s="3">
        <v>85</v>
      </c>
      <c r="F31" s="3" t="s">
        <v>6</v>
      </c>
      <c r="G31" s="3">
        <v>91</v>
      </c>
      <c r="H31" s="3" t="s">
        <v>5</v>
      </c>
      <c r="I31" s="37">
        <v>41</v>
      </c>
      <c r="J31" s="3">
        <v>51</v>
      </c>
      <c r="K31" s="3" t="s">
        <v>7</v>
      </c>
      <c r="L31" s="3">
        <v>66</v>
      </c>
      <c r="M31" s="3" t="s">
        <v>9</v>
      </c>
      <c r="N31" s="3">
        <v>91</v>
      </c>
      <c r="O31" s="3" t="s">
        <v>5</v>
      </c>
      <c r="P31" s="3">
        <v>93</v>
      </c>
      <c r="Q31" s="3" t="s">
        <v>5</v>
      </c>
      <c r="R31" s="3">
        <f t="shared" si="0"/>
        <v>384</v>
      </c>
      <c r="S31" s="12">
        <f t="shared" si="1"/>
        <v>76.8</v>
      </c>
      <c r="T31" s="3">
        <v>21</v>
      </c>
      <c r="U31" s="13" t="s">
        <v>4</v>
      </c>
    </row>
    <row r="32" spans="1:21" x14ac:dyDescent="0.25">
      <c r="A32" s="4">
        <v>29</v>
      </c>
      <c r="B32" s="2">
        <v>25140508</v>
      </c>
      <c r="C32" s="2" t="s">
        <v>1</v>
      </c>
      <c r="D32" s="2" t="s">
        <v>44</v>
      </c>
      <c r="E32" s="3">
        <v>62</v>
      </c>
      <c r="F32" s="3" t="s">
        <v>7</v>
      </c>
      <c r="G32" s="3">
        <v>81</v>
      </c>
      <c r="H32" s="3" t="s">
        <v>6</v>
      </c>
      <c r="I32" s="37">
        <v>41</v>
      </c>
      <c r="J32" s="3">
        <v>46</v>
      </c>
      <c r="K32" s="3" t="s">
        <v>7</v>
      </c>
      <c r="L32" s="3">
        <v>51</v>
      </c>
      <c r="M32" s="3" t="s">
        <v>7</v>
      </c>
      <c r="N32" s="3">
        <v>63</v>
      </c>
      <c r="O32" s="3" t="s">
        <v>7</v>
      </c>
      <c r="P32" s="3">
        <v>80</v>
      </c>
      <c r="Q32" s="3" t="s">
        <v>7</v>
      </c>
      <c r="R32" s="3">
        <f t="shared" si="0"/>
        <v>303</v>
      </c>
      <c r="S32" s="12">
        <f t="shared" si="1"/>
        <v>60.6</v>
      </c>
      <c r="T32" s="3">
        <v>52</v>
      </c>
      <c r="U32" s="13" t="s">
        <v>4</v>
      </c>
    </row>
    <row r="33" spans="1:21" x14ac:dyDescent="0.25">
      <c r="A33" s="4">
        <v>30</v>
      </c>
      <c r="B33" s="2">
        <v>25140509</v>
      </c>
      <c r="C33" s="2" t="s">
        <v>1</v>
      </c>
      <c r="D33" s="2" t="s">
        <v>45</v>
      </c>
      <c r="E33" s="3">
        <v>90</v>
      </c>
      <c r="F33" s="3" t="s">
        <v>5</v>
      </c>
      <c r="G33" s="3">
        <v>91</v>
      </c>
      <c r="H33" s="3" t="s">
        <v>5</v>
      </c>
      <c r="I33" s="37">
        <v>41</v>
      </c>
      <c r="J33" s="3">
        <v>82</v>
      </c>
      <c r="K33" s="3" t="s">
        <v>5</v>
      </c>
      <c r="L33" s="3">
        <v>88</v>
      </c>
      <c r="M33" s="3" t="s">
        <v>5</v>
      </c>
      <c r="N33" s="3">
        <v>94</v>
      </c>
      <c r="O33" s="3" t="s">
        <v>8</v>
      </c>
      <c r="P33" s="3">
        <v>96</v>
      </c>
      <c r="Q33" s="3" t="s">
        <v>8</v>
      </c>
      <c r="R33" s="3">
        <f t="shared" si="0"/>
        <v>445</v>
      </c>
      <c r="S33" s="12">
        <f t="shared" si="1"/>
        <v>89</v>
      </c>
      <c r="T33" s="3">
        <v>3</v>
      </c>
      <c r="U33" s="13" t="s">
        <v>4</v>
      </c>
    </row>
    <row r="34" spans="1:21" x14ac:dyDescent="0.25">
      <c r="A34" s="4">
        <v>31</v>
      </c>
      <c r="B34" s="2">
        <v>25140510</v>
      </c>
      <c r="C34" s="2" t="s">
        <v>3</v>
      </c>
      <c r="D34" s="2" t="s">
        <v>46</v>
      </c>
      <c r="E34" s="3">
        <v>91</v>
      </c>
      <c r="F34" s="3" t="s">
        <v>5</v>
      </c>
      <c r="G34" s="3">
        <v>81</v>
      </c>
      <c r="H34" s="3" t="s">
        <v>6</v>
      </c>
      <c r="I34" s="37">
        <v>41</v>
      </c>
      <c r="J34" s="3">
        <v>61</v>
      </c>
      <c r="K34" s="3" t="s">
        <v>9</v>
      </c>
      <c r="L34" s="3">
        <v>72</v>
      </c>
      <c r="M34" s="3" t="s">
        <v>6</v>
      </c>
      <c r="N34" s="3">
        <v>93</v>
      </c>
      <c r="O34" s="3" t="s">
        <v>5</v>
      </c>
      <c r="P34" s="3">
        <v>94</v>
      </c>
      <c r="Q34" s="3" t="s">
        <v>5</v>
      </c>
      <c r="R34" s="3">
        <f t="shared" si="0"/>
        <v>398</v>
      </c>
      <c r="S34" s="12">
        <f t="shared" si="1"/>
        <v>79.599999999999994</v>
      </c>
      <c r="T34" s="3">
        <v>16</v>
      </c>
      <c r="U34" s="13" t="s">
        <v>4</v>
      </c>
    </row>
    <row r="35" spans="1:21" x14ac:dyDescent="0.25">
      <c r="A35" s="4">
        <v>32</v>
      </c>
      <c r="B35" s="2">
        <v>25140511</v>
      </c>
      <c r="C35" s="2" t="s">
        <v>1</v>
      </c>
      <c r="D35" s="2" t="s">
        <v>47</v>
      </c>
      <c r="E35" s="3">
        <v>75</v>
      </c>
      <c r="F35" s="3" t="s">
        <v>12</v>
      </c>
      <c r="G35" s="3">
        <v>78</v>
      </c>
      <c r="H35" s="3" t="s">
        <v>9</v>
      </c>
      <c r="I35" s="37">
        <v>41</v>
      </c>
      <c r="J35" s="3">
        <v>42</v>
      </c>
      <c r="K35" s="3" t="s">
        <v>11</v>
      </c>
      <c r="L35" s="3">
        <v>44</v>
      </c>
      <c r="M35" s="3" t="s">
        <v>11</v>
      </c>
      <c r="N35" s="3">
        <v>80</v>
      </c>
      <c r="O35" s="3" t="s">
        <v>9</v>
      </c>
      <c r="P35" s="3">
        <v>84</v>
      </c>
      <c r="Q35" s="3" t="s">
        <v>12</v>
      </c>
      <c r="R35" s="3">
        <f t="shared" si="0"/>
        <v>319</v>
      </c>
      <c r="S35" s="12">
        <f t="shared" si="1"/>
        <v>63.8</v>
      </c>
      <c r="T35" s="3">
        <v>47</v>
      </c>
      <c r="U35" s="13" t="s">
        <v>4</v>
      </c>
    </row>
    <row r="36" spans="1:21" x14ac:dyDescent="0.25">
      <c r="A36" s="4">
        <v>33</v>
      </c>
      <c r="B36" s="2">
        <v>25140512</v>
      </c>
      <c r="C36" s="2" t="s">
        <v>3</v>
      </c>
      <c r="D36" s="2" t="s">
        <v>48</v>
      </c>
      <c r="E36" s="3">
        <v>88</v>
      </c>
      <c r="F36" s="3" t="s">
        <v>5</v>
      </c>
      <c r="G36" s="3">
        <v>89</v>
      </c>
      <c r="H36" s="3" t="s">
        <v>5</v>
      </c>
      <c r="I36" s="37">
        <v>41</v>
      </c>
      <c r="J36" s="3">
        <v>53</v>
      </c>
      <c r="K36" s="3" t="s">
        <v>12</v>
      </c>
      <c r="L36" s="3">
        <v>63</v>
      </c>
      <c r="M36" s="3" t="s">
        <v>9</v>
      </c>
      <c r="N36" s="3">
        <v>88</v>
      </c>
      <c r="O36" s="3" t="s">
        <v>6</v>
      </c>
      <c r="P36" s="3">
        <v>93</v>
      </c>
      <c r="Q36" s="3" t="s">
        <v>5</v>
      </c>
      <c r="R36" s="3">
        <f t="shared" ref="R36:R67" si="2">E36+G36+J36+L36+N36</f>
        <v>381</v>
      </c>
      <c r="S36" s="12">
        <f t="shared" ref="S36:S67" si="3">R36/5</f>
        <v>76.2</v>
      </c>
      <c r="T36" s="3">
        <v>22</v>
      </c>
      <c r="U36" s="13" t="s">
        <v>4</v>
      </c>
    </row>
    <row r="37" spans="1:21" x14ac:dyDescent="0.25">
      <c r="A37" s="4">
        <v>34</v>
      </c>
      <c r="B37" s="2">
        <v>25140513</v>
      </c>
      <c r="C37" s="2" t="s">
        <v>3</v>
      </c>
      <c r="D37" s="2" t="s">
        <v>49</v>
      </c>
      <c r="E37" s="3">
        <v>85</v>
      </c>
      <c r="F37" s="3" t="s">
        <v>6</v>
      </c>
      <c r="G37" s="3">
        <v>87</v>
      </c>
      <c r="H37" s="3" t="s">
        <v>5</v>
      </c>
      <c r="I37" s="37">
        <v>41</v>
      </c>
      <c r="J37" s="3">
        <v>63</v>
      </c>
      <c r="K37" s="3" t="s">
        <v>9</v>
      </c>
      <c r="L37" s="3">
        <v>62</v>
      </c>
      <c r="M37" s="3" t="s">
        <v>9</v>
      </c>
      <c r="N37" s="3">
        <v>92</v>
      </c>
      <c r="O37" s="3" t="s">
        <v>5</v>
      </c>
      <c r="P37" s="3">
        <v>93</v>
      </c>
      <c r="Q37" s="3" t="s">
        <v>5</v>
      </c>
      <c r="R37" s="3">
        <f t="shared" si="2"/>
        <v>389</v>
      </c>
      <c r="S37" s="12">
        <f t="shared" si="3"/>
        <v>77.8</v>
      </c>
      <c r="T37" s="3">
        <v>20</v>
      </c>
      <c r="U37" s="13" t="s">
        <v>4</v>
      </c>
    </row>
    <row r="38" spans="1:21" x14ac:dyDescent="0.25">
      <c r="A38" s="4">
        <v>35</v>
      </c>
      <c r="B38" s="2">
        <v>25140514</v>
      </c>
      <c r="C38" s="2" t="s">
        <v>3</v>
      </c>
      <c r="D38" s="2" t="s">
        <v>50</v>
      </c>
      <c r="E38" s="3">
        <v>76</v>
      </c>
      <c r="F38" s="3" t="s">
        <v>9</v>
      </c>
      <c r="G38" s="3">
        <v>70</v>
      </c>
      <c r="H38" s="3" t="s">
        <v>12</v>
      </c>
      <c r="I38" s="37">
        <v>41</v>
      </c>
      <c r="J38" s="3">
        <v>48</v>
      </c>
      <c r="K38" s="3" t="s">
        <v>7</v>
      </c>
      <c r="L38" s="3">
        <v>51</v>
      </c>
      <c r="M38" s="3" t="s">
        <v>7</v>
      </c>
      <c r="N38" s="3">
        <v>86</v>
      </c>
      <c r="O38" s="3" t="s">
        <v>6</v>
      </c>
      <c r="P38" s="3">
        <v>84</v>
      </c>
      <c r="Q38" s="3" t="s">
        <v>12</v>
      </c>
      <c r="R38" s="3">
        <f t="shared" si="2"/>
        <v>331</v>
      </c>
      <c r="S38" s="12">
        <f t="shared" si="3"/>
        <v>66.2</v>
      </c>
      <c r="T38" s="3">
        <v>41</v>
      </c>
      <c r="U38" s="13" t="s">
        <v>4</v>
      </c>
    </row>
    <row r="39" spans="1:21" x14ac:dyDescent="0.25">
      <c r="A39" s="4">
        <v>36</v>
      </c>
      <c r="B39" s="2">
        <v>25140515</v>
      </c>
      <c r="C39" s="2" t="s">
        <v>3</v>
      </c>
      <c r="D39" s="2" t="s">
        <v>51</v>
      </c>
      <c r="E39" s="37">
        <v>99</v>
      </c>
      <c r="F39" s="37" t="s">
        <v>8</v>
      </c>
      <c r="G39" s="37">
        <v>100</v>
      </c>
      <c r="H39" s="37" t="s">
        <v>8</v>
      </c>
      <c r="I39" s="37">
        <v>41</v>
      </c>
      <c r="J39" s="37">
        <v>82</v>
      </c>
      <c r="K39" s="37" t="s">
        <v>5</v>
      </c>
      <c r="L39" s="37">
        <v>96</v>
      </c>
      <c r="M39" s="37" t="s">
        <v>8</v>
      </c>
      <c r="N39" s="37">
        <v>100</v>
      </c>
      <c r="O39" s="37" t="s">
        <v>8</v>
      </c>
      <c r="P39" s="37">
        <v>100</v>
      </c>
      <c r="Q39" s="37" t="s">
        <v>8</v>
      </c>
      <c r="R39" s="37">
        <f t="shared" si="2"/>
        <v>477</v>
      </c>
      <c r="S39" s="12">
        <f t="shared" si="3"/>
        <v>95.4</v>
      </c>
      <c r="T39" s="37">
        <v>1</v>
      </c>
      <c r="U39" s="13" t="s">
        <v>4</v>
      </c>
    </row>
    <row r="40" spans="1:21" x14ac:dyDescent="0.25">
      <c r="A40" s="4">
        <v>37</v>
      </c>
      <c r="B40" s="2">
        <v>25140516</v>
      </c>
      <c r="C40" s="2" t="s">
        <v>1</v>
      </c>
      <c r="D40" s="2" t="s">
        <v>52</v>
      </c>
      <c r="E40" s="3">
        <v>96</v>
      </c>
      <c r="F40" s="3" t="s">
        <v>8</v>
      </c>
      <c r="G40" s="3">
        <v>98</v>
      </c>
      <c r="H40" s="3" t="s">
        <v>8</v>
      </c>
      <c r="I40" s="37">
        <v>41</v>
      </c>
      <c r="J40" s="3">
        <v>71</v>
      </c>
      <c r="K40" s="3" t="s">
        <v>6</v>
      </c>
      <c r="L40" s="3">
        <v>92</v>
      </c>
      <c r="M40" s="3" t="s">
        <v>8</v>
      </c>
      <c r="N40" s="3">
        <v>99</v>
      </c>
      <c r="O40" s="3" t="s">
        <v>8</v>
      </c>
      <c r="P40" s="3">
        <v>99</v>
      </c>
      <c r="Q40" s="3" t="s">
        <v>8</v>
      </c>
      <c r="R40" s="3">
        <f t="shared" si="2"/>
        <v>456</v>
      </c>
      <c r="S40" s="12">
        <f t="shared" si="3"/>
        <v>91.2</v>
      </c>
      <c r="T40" s="3">
        <v>2</v>
      </c>
      <c r="U40" s="13" t="s">
        <v>4</v>
      </c>
    </row>
    <row r="41" spans="1:21" x14ac:dyDescent="0.25">
      <c r="A41" s="4">
        <v>38</v>
      </c>
      <c r="B41" s="2">
        <v>25140517</v>
      </c>
      <c r="C41" s="2" t="s">
        <v>3</v>
      </c>
      <c r="D41" s="2" t="s">
        <v>53</v>
      </c>
      <c r="E41" s="3">
        <v>71</v>
      </c>
      <c r="F41" s="3" t="s">
        <v>12</v>
      </c>
      <c r="G41" s="3">
        <v>65</v>
      </c>
      <c r="H41" s="3" t="s">
        <v>7</v>
      </c>
      <c r="I41" s="37">
        <v>41</v>
      </c>
      <c r="J41" s="3">
        <v>40</v>
      </c>
      <c r="K41" s="3" t="s">
        <v>11</v>
      </c>
      <c r="L41" s="3">
        <v>49</v>
      </c>
      <c r="M41" s="3" t="s">
        <v>7</v>
      </c>
      <c r="N41" s="3">
        <v>77</v>
      </c>
      <c r="O41" s="3" t="s">
        <v>9</v>
      </c>
      <c r="P41" s="3">
        <v>81</v>
      </c>
      <c r="Q41" s="3" t="s">
        <v>7</v>
      </c>
      <c r="R41" s="3">
        <f t="shared" si="2"/>
        <v>302</v>
      </c>
      <c r="S41" s="12">
        <f t="shared" si="3"/>
        <v>60.4</v>
      </c>
      <c r="T41" s="3">
        <v>53</v>
      </c>
      <c r="U41" s="13" t="s">
        <v>4</v>
      </c>
    </row>
    <row r="42" spans="1:21" x14ac:dyDescent="0.25">
      <c r="A42" s="4">
        <v>39</v>
      </c>
      <c r="B42" s="2">
        <v>25140518</v>
      </c>
      <c r="C42" s="2" t="s">
        <v>3</v>
      </c>
      <c r="D42" s="2" t="s">
        <v>54</v>
      </c>
      <c r="E42" s="3">
        <v>93</v>
      </c>
      <c r="F42" s="3" t="s">
        <v>8</v>
      </c>
      <c r="G42" s="3">
        <v>91</v>
      </c>
      <c r="H42" s="3" t="s">
        <v>5</v>
      </c>
      <c r="I42" s="37">
        <v>41</v>
      </c>
      <c r="J42" s="3">
        <v>64</v>
      </c>
      <c r="K42" s="3" t="s">
        <v>9</v>
      </c>
      <c r="L42" s="3">
        <v>85</v>
      </c>
      <c r="M42" s="3" t="s">
        <v>5</v>
      </c>
      <c r="N42" s="3">
        <v>91</v>
      </c>
      <c r="O42" s="3" t="s">
        <v>5</v>
      </c>
      <c r="P42" s="3">
        <v>95</v>
      </c>
      <c r="Q42" s="3" t="s">
        <v>5</v>
      </c>
      <c r="R42" s="3">
        <f t="shared" si="2"/>
        <v>424</v>
      </c>
      <c r="S42" s="12">
        <f t="shared" si="3"/>
        <v>84.8</v>
      </c>
      <c r="T42" s="3">
        <v>5</v>
      </c>
      <c r="U42" s="13" t="s">
        <v>4</v>
      </c>
    </row>
    <row r="43" spans="1:21" x14ac:dyDescent="0.25">
      <c r="A43" s="4">
        <v>40</v>
      </c>
      <c r="B43" s="2">
        <v>25140519</v>
      </c>
      <c r="C43" s="2" t="s">
        <v>3</v>
      </c>
      <c r="D43" s="2" t="s">
        <v>55</v>
      </c>
      <c r="E43" s="3">
        <v>60</v>
      </c>
      <c r="F43" s="3" t="s">
        <v>11</v>
      </c>
      <c r="G43" s="3">
        <v>56</v>
      </c>
      <c r="H43" s="3" t="s">
        <v>11</v>
      </c>
      <c r="I43" s="37">
        <v>241</v>
      </c>
      <c r="J43" s="3">
        <v>50</v>
      </c>
      <c r="K43" s="3" t="s">
        <v>7</v>
      </c>
      <c r="L43" s="3">
        <v>49</v>
      </c>
      <c r="M43" s="3" t="s">
        <v>7</v>
      </c>
      <c r="N43" s="3">
        <v>57</v>
      </c>
      <c r="O43" s="3" t="s">
        <v>11</v>
      </c>
      <c r="P43" s="3">
        <v>72</v>
      </c>
      <c r="Q43" s="3" t="s">
        <v>11</v>
      </c>
      <c r="R43" s="3">
        <f t="shared" si="2"/>
        <v>272</v>
      </c>
      <c r="S43" s="12">
        <f t="shared" si="3"/>
        <v>54.4</v>
      </c>
      <c r="T43" s="3">
        <v>69</v>
      </c>
      <c r="U43" s="13" t="s">
        <v>4</v>
      </c>
    </row>
    <row r="44" spans="1:21" x14ac:dyDescent="0.25">
      <c r="A44" s="4">
        <v>41</v>
      </c>
      <c r="B44" s="2">
        <v>25140520</v>
      </c>
      <c r="C44" s="2" t="s">
        <v>1</v>
      </c>
      <c r="D44" s="2" t="s">
        <v>56</v>
      </c>
      <c r="E44" s="3">
        <v>76</v>
      </c>
      <c r="F44" s="3" t="s">
        <v>9</v>
      </c>
      <c r="G44" s="3">
        <v>81</v>
      </c>
      <c r="H44" s="3" t="s">
        <v>6</v>
      </c>
      <c r="I44" s="37">
        <v>241</v>
      </c>
      <c r="J44" s="3">
        <v>35</v>
      </c>
      <c r="K44" s="3" t="s">
        <v>10</v>
      </c>
      <c r="L44" s="3">
        <v>65</v>
      </c>
      <c r="M44" s="3" t="s">
        <v>9</v>
      </c>
      <c r="N44" s="3">
        <v>88</v>
      </c>
      <c r="O44" s="3" t="s">
        <v>6</v>
      </c>
      <c r="P44" s="3">
        <v>87</v>
      </c>
      <c r="Q44" s="3" t="s">
        <v>9</v>
      </c>
      <c r="R44" s="3">
        <f t="shared" si="2"/>
        <v>345</v>
      </c>
      <c r="S44" s="12">
        <f t="shared" si="3"/>
        <v>69</v>
      </c>
      <c r="T44" s="3">
        <v>34</v>
      </c>
      <c r="U44" s="13" t="s">
        <v>4</v>
      </c>
    </row>
    <row r="45" spans="1:21" x14ac:dyDescent="0.25">
      <c r="A45" s="4">
        <v>42</v>
      </c>
      <c r="B45" s="2">
        <v>25140521</v>
      </c>
      <c r="C45" s="2" t="s">
        <v>1</v>
      </c>
      <c r="D45" s="2" t="s">
        <v>57</v>
      </c>
      <c r="E45" s="3">
        <v>79</v>
      </c>
      <c r="F45" s="3" t="s">
        <v>9</v>
      </c>
      <c r="G45" s="3">
        <v>76</v>
      </c>
      <c r="H45" s="3" t="s">
        <v>9</v>
      </c>
      <c r="I45" s="37">
        <v>241</v>
      </c>
      <c r="J45" s="3">
        <v>39</v>
      </c>
      <c r="K45" s="3" t="s">
        <v>11</v>
      </c>
      <c r="L45" s="3">
        <v>45</v>
      </c>
      <c r="M45" s="3" t="s">
        <v>11</v>
      </c>
      <c r="N45" s="3">
        <v>63</v>
      </c>
      <c r="O45" s="3" t="s">
        <v>7</v>
      </c>
      <c r="P45" s="3">
        <v>83</v>
      </c>
      <c r="Q45" s="3" t="s">
        <v>12</v>
      </c>
      <c r="R45" s="3">
        <f t="shared" si="2"/>
        <v>302</v>
      </c>
      <c r="S45" s="12">
        <f t="shared" si="3"/>
        <v>60.4</v>
      </c>
      <c r="T45" s="3">
        <v>54</v>
      </c>
      <c r="U45" s="13" t="s">
        <v>4</v>
      </c>
    </row>
    <row r="46" spans="1:21" x14ac:dyDescent="0.25">
      <c r="A46" s="4">
        <v>43</v>
      </c>
      <c r="B46" s="2">
        <v>25140522</v>
      </c>
      <c r="C46" s="2" t="s">
        <v>1</v>
      </c>
      <c r="D46" s="2" t="s">
        <v>58</v>
      </c>
      <c r="E46" s="3">
        <v>72</v>
      </c>
      <c r="F46" s="3" t="s">
        <v>12</v>
      </c>
      <c r="G46" s="3">
        <v>78</v>
      </c>
      <c r="H46" s="3" t="s">
        <v>9</v>
      </c>
      <c r="I46" s="37">
        <v>241</v>
      </c>
      <c r="J46" s="3">
        <v>49</v>
      </c>
      <c r="K46" s="3" t="s">
        <v>7</v>
      </c>
      <c r="L46" s="3">
        <v>51</v>
      </c>
      <c r="M46" s="3" t="s">
        <v>7</v>
      </c>
      <c r="N46" s="3">
        <v>75</v>
      </c>
      <c r="O46" s="3" t="s">
        <v>9</v>
      </c>
      <c r="P46" s="3">
        <v>84</v>
      </c>
      <c r="Q46" s="3" t="s">
        <v>12</v>
      </c>
      <c r="R46" s="3">
        <f t="shared" si="2"/>
        <v>325</v>
      </c>
      <c r="S46" s="12">
        <f t="shared" si="3"/>
        <v>65</v>
      </c>
      <c r="T46" s="3">
        <v>46</v>
      </c>
      <c r="U46" s="13" t="s">
        <v>4</v>
      </c>
    </row>
    <row r="47" spans="1:21" x14ac:dyDescent="0.25">
      <c r="A47" s="4">
        <v>44</v>
      </c>
      <c r="B47" s="2">
        <v>25140523</v>
      </c>
      <c r="C47" s="2" t="s">
        <v>3</v>
      </c>
      <c r="D47" s="2" t="s">
        <v>59</v>
      </c>
      <c r="E47" s="3">
        <v>94</v>
      </c>
      <c r="F47" s="3" t="s">
        <v>8</v>
      </c>
      <c r="G47" s="3">
        <v>92</v>
      </c>
      <c r="H47" s="3" t="s">
        <v>8</v>
      </c>
      <c r="I47" s="37">
        <v>241</v>
      </c>
      <c r="J47" s="3">
        <v>61</v>
      </c>
      <c r="K47" s="3" t="s">
        <v>9</v>
      </c>
      <c r="L47" s="3">
        <v>72</v>
      </c>
      <c r="M47" s="3" t="s">
        <v>6</v>
      </c>
      <c r="N47" s="3">
        <v>98</v>
      </c>
      <c r="O47" s="3" t="s">
        <v>8</v>
      </c>
      <c r="P47" s="3">
        <v>97</v>
      </c>
      <c r="Q47" s="3" t="s">
        <v>8</v>
      </c>
      <c r="R47" s="3">
        <f t="shared" si="2"/>
        <v>417</v>
      </c>
      <c r="S47" s="12">
        <f t="shared" si="3"/>
        <v>83.4</v>
      </c>
      <c r="T47" s="3">
        <v>9</v>
      </c>
      <c r="U47" s="13" t="s">
        <v>4</v>
      </c>
    </row>
    <row r="48" spans="1:21" x14ac:dyDescent="0.25">
      <c r="A48" s="4">
        <v>45</v>
      </c>
      <c r="B48" s="2">
        <v>25140524</v>
      </c>
      <c r="C48" s="2" t="s">
        <v>3</v>
      </c>
      <c r="D48" s="2" t="s">
        <v>60</v>
      </c>
      <c r="E48" s="3">
        <v>95</v>
      </c>
      <c r="F48" s="3" t="s">
        <v>8</v>
      </c>
      <c r="G48" s="3">
        <v>86</v>
      </c>
      <c r="H48" s="3" t="s">
        <v>5</v>
      </c>
      <c r="I48" s="37">
        <v>241</v>
      </c>
      <c r="J48" s="3">
        <v>61</v>
      </c>
      <c r="K48" s="3" t="s">
        <v>9</v>
      </c>
      <c r="L48" s="3">
        <v>86</v>
      </c>
      <c r="M48" s="3" t="s">
        <v>5</v>
      </c>
      <c r="N48" s="3">
        <v>97</v>
      </c>
      <c r="O48" s="3" t="s">
        <v>8</v>
      </c>
      <c r="P48" s="3">
        <v>96</v>
      </c>
      <c r="Q48" s="3" t="s">
        <v>8</v>
      </c>
      <c r="R48" s="3">
        <f t="shared" si="2"/>
        <v>425</v>
      </c>
      <c r="S48" s="12">
        <f t="shared" si="3"/>
        <v>85</v>
      </c>
      <c r="T48" s="3">
        <v>4</v>
      </c>
      <c r="U48" s="13" t="s">
        <v>4</v>
      </c>
    </row>
    <row r="49" spans="1:21" x14ac:dyDescent="0.25">
      <c r="A49" s="4">
        <v>46</v>
      </c>
      <c r="B49" s="2">
        <v>25140525</v>
      </c>
      <c r="C49" s="2" t="s">
        <v>3</v>
      </c>
      <c r="D49" s="2" t="s">
        <v>61</v>
      </c>
      <c r="E49" s="3">
        <v>62</v>
      </c>
      <c r="F49" s="3" t="s">
        <v>7</v>
      </c>
      <c r="G49" s="3">
        <v>71</v>
      </c>
      <c r="H49" s="3" t="s">
        <v>12</v>
      </c>
      <c r="I49" s="37">
        <v>241</v>
      </c>
      <c r="J49" s="3">
        <v>46</v>
      </c>
      <c r="K49" s="3" t="s">
        <v>7</v>
      </c>
      <c r="L49" s="3">
        <v>49</v>
      </c>
      <c r="M49" s="3" t="s">
        <v>7</v>
      </c>
      <c r="N49" s="3">
        <v>73</v>
      </c>
      <c r="O49" s="3" t="s">
        <v>12</v>
      </c>
      <c r="P49" s="3">
        <v>79</v>
      </c>
      <c r="Q49" s="3" t="s">
        <v>7</v>
      </c>
      <c r="R49" s="3">
        <f t="shared" si="2"/>
        <v>301</v>
      </c>
      <c r="S49" s="12">
        <f t="shared" si="3"/>
        <v>60.2</v>
      </c>
      <c r="T49" s="3">
        <v>56</v>
      </c>
      <c r="U49" s="13" t="s">
        <v>4</v>
      </c>
    </row>
    <row r="50" spans="1:21" x14ac:dyDescent="0.25">
      <c r="A50" s="4">
        <v>47</v>
      </c>
      <c r="B50" s="2">
        <v>25140526</v>
      </c>
      <c r="C50" s="2" t="s">
        <v>1</v>
      </c>
      <c r="D50" s="2" t="s">
        <v>62</v>
      </c>
      <c r="E50" s="3">
        <v>83</v>
      </c>
      <c r="F50" s="3" t="s">
        <v>6</v>
      </c>
      <c r="G50" s="3">
        <v>85</v>
      </c>
      <c r="H50" s="3" t="s">
        <v>6</v>
      </c>
      <c r="I50" s="37">
        <v>241</v>
      </c>
      <c r="J50" s="3">
        <v>52</v>
      </c>
      <c r="K50" s="3" t="s">
        <v>12</v>
      </c>
      <c r="L50" s="3">
        <v>61</v>
      </c>
      <c r="M50" s="3" t="s">
        <v>9</v>
      </c>
      <c r="N50" s="3">
        <v>88</v>
      </c>
      <c r="O50" s="3" t="s">
        <v>6</v>
      </c>
      <c r="P50" s="3">
        <v>90</v>
      </c>
      <c r="Q50" s="3" t="s">
        <v>6</v>
      </c>
      <c r="R50" s="3">
        <f t="shared" si="2"/>
        <v>369</v>
      </c>
      <c r="S50" s="12">
        <f t="shared" si="3"/>
        <v>73.8</v>
      </c>
      <c r="T50" s="3">
        <v>24</v>
      </c>
      <c r="U50" s="13" t="s">
        <v>4</v>
      </c>
    </row>
    <row r="51" spans="1:21" x14ac:dyDescent="0.25">
      <c r="A51" s="4">
        <v>48</v>
      </c>
      <c r="B51" s="2">
        <v>25140527</v>
      </c>
      <c r="C51" s="2" t="s">
        <v>1</v>
      </c>
      <c r="D51" s="2" t="s">
        <v>63</v>
      </c>
      <c r="E51" s="3">
        <v>72</v>
      </c>
      <c r="F51" s="3" t="s">
        <v>12</v>
      </c>
      <c r="G51" s="3">
        <v>81</v>
      </c>
      <c r="H51" s="3" t="s">
        <v>6</v>
      </c>
      <c r="I51" s="37">
        <v>241</v>
      </c>
      <c r="J51" s="3">
        <v>48</v>
      </c>
      <c r="K51" s="3" t="s">
        <v>7</v>
      </c>
      <c r="L51" s="3">
        <v>51</v>
      </c>
      <c r="M51" s="3" t="s">
        <v>7</v>
      </c>
      <c r="N51" s="3">
        <v>59</v>
      </c>
      <c r="O51" s="3" t="s">
        <v>7</v>
      </c>
      <c r="P51" s="3">
        <v>82</v>
      </c>
      <c r="Q51" s="3" t="s">
        <v>12</v>
      </c>
      <c r="R51" s="3">
        <f t="shared" si="2"/>
        <v>311</v>
      </c>
      <c r="S51" s="12">
        <f t="shared" si="3"/>
        <v>62.2</v>
      </c>
      <c r="T51" s="3">
        <v>50</v>
      </c>
      <c r="U51" s="13" t="s">
        <v>4</v>
      </c>
    </row>
    <row r="52" spans="1:21" x14ac:dyDescent="0.25">
      <c r="A52" s="4">
        <v>49</v>
      </c>
      <c r="B52" s="2">
        <v>25140528</v>
      </c>
      <c r="C52" s="2" t="s">
        <v>1</v>
      </c>
      <c r="D52" s="2" t="s">
        <v>64</v>
      </c>
      <c r="E52" s="3">
        <v>73</v>
      </c>
      <c r="F52" s="3" t="s">
        <v>12</v>
      </c>
      <c r="G52" s="3">
        <v>74</v>
      </c>
      <c r="H52" s="3" t="s">
        <v>12</v>
      </c>
      <c r="I52" s="37">
        <v>241</v>
      </c>
      <c r="J52" s="3">
        <v>48</v>
      </c>
      <c r="K52" s="3" t="s">
        <v>7</v>
      </c>
      <c r="L52" s="3">
        <v>49</v>
      </c>
      <c r="M52" s="3" t="s">
        <v>7</v>
      </c>
      <c r="N52" s="3">
        <v>55</v>
      </c>
      <c r="O52" s="3" t="s">
        <v>11</v>
      </c>
      <c r="P52" s="3">
        <v>78</v>
      </c>
      <c r="Q52" s="3" t="s">
        <v>7</v>
      </c>
      <c r="R52" s="3">
        <f t="shared" si="2"/>
        <v>299</v>
      </c>
      <c r="S52" s="12">
        <f t="shared" si="3"/>
        <v>59.8</v>
      </c>
      <c r="T52" s="3">
        <v>57</v>
      </c>
      <c r="U52" s="13" t="s">
        <v>4</v>
      </c>
    </row>
    <row r="53" spans="1:21" x14ac:dyDescent="0.25">
      <c r="A53" s="4">
        <v>50</v>
      </c>
      <c r="B53" s="2">
        <v>25140529</v>
      </c>
      <c r="C53" s="2" t="s">
        <v>3</v>
      </c>
      <c r="D53" s="2" t="s">
        <v>65</v>
      </c>
      <c r="E53" s="3">
        <v>62</v>
      </c>
      <c r="F53" s="3" t="s">
        <v>7</v>
      </c>
      <c r="G53" s="3">
        <v>65</v>
      </c>
      <c r="H53" s="3" t="s">
        <v>7</v>
      </c>
      <c r="I53" s="37">
        <v>241</v>
      </c>
      <c r="J53" s="3">
        <v>38</v>
      </c>
      <c r="K53" s="3" t="s">
        <v>10</v>
      </c>
      <c r="L53" s="3">
        <v>49</v>
      </c>
      <c r="M53" s="3" t="s">
        <v>7</v>
      </c>
      <c r="N53" s="3">
        <v>72</v>
      </c>
      <c r="O53" s="3" t="s">
        <v>12</v>
      </c>
      <c r="P53" s="3">
        <v>77</v>
      </c>
      <c r="Q53" s="3" t="s">
        <v>7</v>
      </c>
      <c r="R53" s="3">
        <f t="shared" si="2"/>
        <v>286</v>
      </c>
      <c r="S53" s="12">
        <f t="shared" si="3"/>
        <v>57.2</v>
      </c>
      <c r="T53" s="3">
        <v>63</v>
      </c>
      <c r="U53" s="13" t="s">
        <v>4</v>
      </c>
    </row>
    <row r="54" spans="1:21" x14ac:dyDescent="0.25">
      <c r="A54" s="4">
        <v>51</v>
      </c>
      <c r="B54" s="2">
        <v>25140530</v>
      </c>
      <c r="C54" s="2" t="s">
        <v>3</v>
      </c>
      <c r="D54" s="2" t="s">
        <v>66</v>
      </c>
      <c r="E54" s="3">
        <v>74</v>
      </c>
      <c r="F54" s="3" t="s">
        <v>12</v>
      </c>
      <c r="G54" s="3">
        <v>62</v>
      </c>
      <c r="H54" s="3" t="s">
        <v>11</v>
      </c>
      <c r="I54" s="37">
        <v>241</v>
      </c>
      <c r="J54" s="3">
        <v>39</v>
      </c>
      <c r="K54" s="3" t="s">
        <v>11</v>
      </c>
      <c r="L54" s="3">
        <v>51</v>
      </c>
      <c r="M54" s="3" t="s">
        <v>7</v>
      </c>
      <c r="N54" s="3">
        <v>79</v>
      </c>
      <c r="O54" s="3" t="s">
        <v>9</v>
      </c>
      <c r="P54" s="3">
        <v>81</v>
      </c>
      <c r="Q54" s="3" t="s">
        <v>7</v>
      </c>
      <c r="R54" s="3">
        <f t="shared" si="2"/>
        <v>305</v>
      </c>
      <c r="S54" s="12">
        <f t="shared" si="3"/>
        <v>61</v>
      </c>
      <c r="T54" s="3">
        <v>51</v>
      </c>
      <c r="U54" s="13" t="s">
        <v>4</v>
      </c>
    </row>
    <row r="55" spans="1:21" x14ac:dyDescent="0.25">
      <c r="A55" s="4">
        <v>52</v>
      </c>
      <c r="B55" s="2">
        <v>25140531</v>
      </c>
      <c r="C55" s="2" t="s">
        <v>3</v>
      </c>
      <c r="D55" s="2" t="s">
        <v>67</v>
      </c>
      <c r="E55" s="3">
        <v>71</v>
      </c>
      <c r="F55" s="3" t="s">
        <v>12</v>
      </c>
      <c r="G55" s="3">
        <v>64</v>
      </c>
      <c r="H55" s="3" t="s">
        <v>7</v>
      </c>
      <c r="I55" s="37">
        <v>241</v>
      </c>
      <c r="J55" s="3">
        <v>36</v>
      </c>
      <c r="K55" s="3" t="s">
        <v>10</v>
      </c>
      <c r="L55" s="3">
        <v>42</v>
      </c>
      <c r="M55" s="3" t="s">
        <v>11</v>
      </c>
      <c r="N55" s="3">
        <v>63</v>
      </c>
      <c r="O55" s="3" t="s">
        <v>7</v>
      </c>
      <c r="P55" s="3">
        <v>77</v>
      </c>
      <c r="Q55" s="3" t="s">
        <v>7</v>
      </c>
      <c r="R55" s="3">
        <f t="shared" si="2"/>
        <v>276</v>
      </c>
      <c r="S55" s="12">
        <f t="shared" si="3"/>
        <v>55.2</v>
      </c>
      <c r="T55" s="3">
        <v>67</v>
      </c>
      <c r="U55" s="13" t="s">
        <v>4</v>
      </c>
    </row>
    <row r="56" spans="1:21" x14ac:dyDescent="0.25">
      <c r="A56" s="4">
        <v>53</v>
      </c>
      <c r="B56" s="2">
        <v>25140532</v>
      </c>
      <c r="C56" s="2" t="s">
        <v>3</v>
      </c>
      <c r="D56" s="2" t="s">
        <v>68</v>
      </c>
      <c r="E56" s="3">
        <v>46</v>
      </c>
      <c r="F56" s="3" t="s">
        <v>10</v>
      </c>
      <c r="G56" s="3">
        <v>57</v>
      </c>
      <c r="H56" s="3" t="s">
        <v>11</v>
      </c>
      <c r="I56" s="37">
        <v>241</v>
      </c>
      <c r="J56" s="3">
        <v>36</v>
      </c>
      <c r="K56" s="3" t="s">
        <v>10</v>
      </c>
      <c r="L56" s="3">
        <v>39</v>
      </c>
      <c r="M56" s="3" t="s">
        <v>10</v>
      </c>
      <c r="N56" s="3">
        <v>72</v>
      </c>
      <c r="O56" s="3" t="s">
        <v>12</v>
      </c>
      <c r="P56" s="3">
        <v>73</v>
      </c>
      <c r="Q56" s="3" t="s">
        <v>11</v>
      </c>
      <c r="R56" s="3">
        <f t="shared" si="2"/>
        <v>250</v>
      </c>
      <c r="S56" s="12">
        <f t="shared" si="3"/>
        <v>50</v>
      </c>
      <c r="T56" s="3">
        <v>77</v>
      </c>
      <c r="U56" s="13" t="s">
        <v>4</v>
      </c>
    </row>
    <row r="57" spans="1:21" x14ac:dyDescent="0.25">
      <c r="A57" s="4">
        <v>54</v>
      </c>
      <c r="B57" s="2">
        <v>25140533</v>
      </c>
      <c r="C57" s="2" t="s">
        <v>1</v>
      </c>
      <c r="D57" s="2" t="s">
        <v>69</v>
      </c>
      <c r="E57" s="3">
        <v>88</v>
      </c>
      <c r="F57" s="3" t="s">
        <v>5</v>
      </c>
      <c r="G57" s="3">
        <v>80</v>
      </c>
      <c r="H57" s="3" t="s">
        <v>9</v>
      </c>
      <c r="I57" s="37">
        <v>241</v>
      </c>
      <c r="J57" s="3">
        <v>40</v>
      </c>
      <c r="K57" s="3" t="s">
        <v>11</v>
      </c>
      <c r="L57" s="3">
        <v>43</v>
      </c>
      <c r="M57" s="3" t="s">
        <v>11</v>
      </c>
      <c r="N57" s="3">
        <v>86</v>
      </c>
      <c r="O57" s="3" t="s">
        <v>6</v>
      </c>
      <c r="P57" s="3">
        <v>89</v>
      </c>
      <c r="Q57" s="3" t="s">
        <v>6</v>
      </c>
      <c r="R57" s="3">
        <f t="shared" si="2"/>
        <v>337</v>
      </c>
      <c r="S57" s="12">
        <f t="shared" si="3"/>
        <v>67.400000000000006</v>
      </c>
      <c r="T57" s="3">
        <v>39</v>
      </c>
      <c r="U57" s="13" t="s">
        <v>4</v>
      </c>
    </row>
    <row r="58" spans="1:21" x14ac:dyDescent="0.25">
      <c r="A58" s="4">
        <v>55</v>
      </c>
      <c r="B58" s="2">
        <v>25140534</v>
      </c>
      <c r="C58" s="2" t="s">
        <v>1</v>
      </c>
      <c r="D58" s="2" t="s">
        <v>70</v>
      </c>
      <c r="E58" s="3">
        <v>62</v>
      </c>
      <c r="F58" s="3" t="s">
        <v>7</v>
      </c>
      <c r="G58" s="3">
        <v>72</v>
      </c>
      <c r="H58" s="3" t="s">
        <v>12</v>
      </c>
      <c r="I58" s="37">
        <v>241</v>
      </c>
      <c r="J58" s="3">
        <v>36</v>
      </c>
      <c r="K58" s="3" t="s">
        <v>10</v>
      </c>
      <c r="L58" s="3">
        <v>38</v>
      </c>
      <c r="M58" s="3" t="s">
        <v>10</v>
      </c>
      <c r="N58" s="3">
        <v>48</v>
      </c>
      <c r="O58" s="3" t="s">
        <v>10</v>
      </c>
      <c r="P58" s="3">
        <v>75</v>
      </c>
      <c r="Q58" s="3" t="s">
        <v>11</v>
      </c>
      <c r="R58" s="3">
        <f t="shared" si="2"/>
        <v>256</v>
      </c>
      <c r="S58" s="12">
        <f t="shared" si="3"/>
        <v>51.2</v>
      </c>
      <c r="T58" s="3">
        <v>76</v>
      </c>
      <c r="U58" s="13" t="s">
        <v>4</v>
      </c>
    </row>
    <row r="59" spans="1:21" x14ac:dyDescent="0.25">
      <c r="A59" s="4">
        <v>56</v>
      </c>
      <c r="B59" s="2">
        <v>25140535</v>
      </c>
      <c r="C59" s="2" t="s">
        <v>1</v>
      </c>
      <c r="D59" s="2" t="s">
        <v>71</v>
      </c>
      <c r="E59" s="3">
        <v>83</v>
      </c>
      <c r="F59" s="3" t="s">
        <v>6</v>
      </c>
      <c r="G59" s="3">
        <v>80</v>
      </c>
      <c r="H59" s="3" t="s">
        <v>9</v>
      </c>
      <c r="I59" s="37">
        <v>241</v>
      </c>
      <c r="J59" s="3">
        <v>50</v>
      </c>
      <c r="K59" s="3" t="s">
        <v>7</v>
      </c>
      <c r="L59" s="3">
        <v>51</v>
      </c>
      <c r="M59" s="3" t="s">
        <v>7</v>
      </c>
      <c r="N59" s="3">
        <v>79</v>
      </c>
      <c r="O59" s="3" t="s">
        <v>9</v>
      </c>
      <c r="P59" s="3">
        <v>88</v>
      </c>
      <c r="Q59" s="3" t="s">
        <v>9</v>
      </c>
      <c r="R59" s="3">
        <f t="shared" si="2"/>
        <v>343</v>
      </c>
      <c r="S59" s="12">
        <f t="shared" si="3"/>
        <v>68.599999999999994</v>
      </c>
      <c r="T59" s="3">
        <v>36</v>
      </c>
      <c r="U59" s="13" t="s">
        <v>4</v>
      </c>
    </row>
    <row r="60" spans="1:21" x14ac:dyDescent="0.25">
      <c r="A60" s="4">
        <v>57</v>
      </c>
      <c r="B60" s="2">
        <v>25140536</v>
      </c>
      <c r="C60" s="2" t="s">
        <v>3</v>
      </c>
      <c r="D60" s="2" t="s">
        <v>72</v>
      </c>
      <c r="E60" s="3">
        <v>80</v>
      </c>
      <c r="F60" s="3" t="s">
        <v>9</v>
      </c>
      <c r="G60" s="3">
        <v>85</v>
      </c>
      <c r="H60" s="3" t="s">
        <v>6</v>
      </c>
      <c r="I60" s="37">
        <v>241</v>
      </c>
      <c r="J60" s="3">
        <v>48</v>
      </c>
      <c r="K60" s="3" t="s">
        <v>7</v>
      </c>
      <c r="L60" s="3">
        <v>50</v>
      </c>
      <c r="M60" s="3" t="s">
        <v>7</v>
      </c>
      <c r="N60" s="3">
        <v>87</v>
      </c>
      <c r="O60" s="3" t="s">
        <v>6</v>
      </c>
      <c r="P60" s="3">
        <v>88</v>
      </c>
      <c r="Q60" s="3" t="s">
        <v>9</v>
      </c>
      <c r="R60" s="3">
        <f t="shared" si="2"/>
        <v>350</v>
      </c>
      <c r="S60" s="12">
        <f t="shared" si="3"/>
        <v>70</v>
      </c>
      <c r="T60" s="3">
        <v>33</v>
      </c>
      <c r="U60" s="13" t="s">
        <v>4</v>
      </c>
    </row>
    <row r="61" spans="1:21" x14ac:dyDescent="0.25">
      <c r="A61" s="4">
        <v>58</v>
      </c>
      <c r="B61" s="2">
        <v>25140537</v>
      </c>
      <c r="C61" s="2" t="s">
        <v>1</v>
      </c>
      <c r="D61" s="2" t="s">
        <v>73</v>
      </c>
      <c r="E61" s="3">
        <v>94</v>
      </c>
      <c r="F61" s="3" t="s">
        <v>8</v>
      </c>
      <c r="G61" s="3">
        <v>91</v>
      </c>
      <c r="H61" s="3" t="s">
        <v>5</v>
      </c>
      <c r="I61" s="37">
        <v>241</v>
      </c>
      <c r="J61" s="3">
        <v>61</v>
      </c>
      <c r="K61" s="3" t="s">
        <v>9</v>
      </c>
      <c r="L61" s="3">
        <v>74</v>
      </c>
      <c r="M61" s="3" t="s">
        <v>6</v>
      </c>
      <c r="N61" s="3">
        <v>94</v>
      </c>
      <c r="O61" s="3" t="s">
        <v>8</v>
      </c>
      <c r="P61" s="3">
        <v>96</v>
      </c>
      <c r="Q61" s="3" t="s">
        <v>8</v>
      </c>
      <c r="R61" s="3">
        <f t="shared" si="2"/>
        <v>414</v>
      </c>
      <c r="S61" s="12">
        <f t="shared" si="3"/>
        <v>82.8</v>
      </c>
      <c r="T61" s="3">
        <v>11</v>
      </c>
      <c r="U61" s="13" t="s">
        <v>4</v>
      </c>
    </row>
    <row r="62" spans="1:21" x14ac:dyDescent="0.25">
      <c r="A62" s="4">
        <v>59</v>
      </c>
      <c r="B62" s="2">
        <v>25140538</v>
      </c>
      <c r="C62" s="2" t="s">
        <v>3</v>
      </c>
      <c r="D62" s="2" t="s">
        <v>74</v>
      </c>
      <c r="E62" s="3">
        <v>79</v>
      </c>
      <c r="F62" s="3" t="s">
        <v>9</v>
      </c>
      <c r="G62" s="3">
        <v>76</v>
      </c>
      <c r="H62" s="3" t="s">
        <v>9</v>
      </c>
      <c r="I62" s="37">
        <v>241</v>
      </c>
      <c r="J62" s="3">
        <v>37</v>
      </c>
      <c r="K62" s="3" t="s">
        <v>10</v>
      </c>
      <c r="L62" s="3">
        <v>49</v>
      </c>
      <c r="M62" s="3" t="s">
        <v>7</v>
      </c>
      <c r="N62" s="3">
        <v>86</v>
      </c>
      <c r="O62" s="3" t="s">
        <v>6</v>
      </c>
      <c r="P62" s="3">
        <v>86</v>
      </c>
      <c r="Q62" s="3" t="s">
        <v>9</v>
      </c>
      <c r="R62" s="3">
        <f t="shared" si="2"/>
        <v>327</v>
      </c>
      <c r="S62" s="12">
        <f t="shared" si="3"/>
        <v>65.400000000000006</v>
      </c>
      <c r="T62" s="3">
        <v>43</v>
      </c>
      <c r="U62" s="13" t="s">
        <v>4</v>
      </c>
    </row>
    <row r="63" spans="1:21" x14ac:dyDescent="0.25">
      <c r="A63" s="4">
        <v>60</v>
      </c>
      <c r="B63" s="2">
        <v>25140539</v>
      </c>
      <c r="C63" s="2" t="s">
        <v>1</v>
      </c>
      <c r="D63" s="2" t="s">
        <v>75</v>
      </c>
      <c r="E63" s="3">
        <v>87</v>
      </c>
      <c r="F63" s="3" t="s">
        <v>5</v>
      </c>
      <c r="G63" s="3">
        <v>92</v>
      </c>
      <c r="H63" s="3" t="s">
        <v>8</v>
      </c>
      <c r="I63" s="37">
        <v>241</v>
      </c>
      <c r="J63" s="3">
        <v>48</v>
      </c>
      <c r="K63" s="3" t="s">
        <v>7</v>
      </c>
      <c r="L63" s="3">
        <v>61</v>
      </c>
      <c r="M63" s="3" t="s">
        <v>9</v>
      </c>
      <c r="N63" s="3">
        <v>87</v>
      </c>
      <c r="O63" s="3" t="s">
        <v>6</v>
      </c>
      <c r="P63" s="3">
        <v>93</v>
      </c>
      <c r="Q63" s="3" t="s">
        <v>5</v>
      </c>
      <c r="R63" s="3">
        <f t="shared" si="2"/>
        <v>375</v>
      </c>
      <c r="S63" s="12">
        <f t="shared" si="3"/>
        <v>75</v>
      </c>
      <c r="T63" s="3">
        <v>23</v>
      </c>
      <c r="U63" s="13" t="s">
        <v>4</v>
      </c>
    </row>
    <row r="64" spans="1:21" x14ac:dyDescent="0.25">
      <c r="A64" s="4">
        <v>61</v>
      </c>
      <c r="B64" s="2">
        <v>25140540</v>
      </c>
      <c r="C64" s="2" t="s">
        <v>3</v>
      </c>
      <c r="D64" s="2" t="s">
        <v>76</v>
      </c>
      <c r="E64" s="3">
        <v>62</v>
      </c>
      <c r="F64" s="3" t="s">
        <v>7</v>
      </c>
      <c r="G64" s="3">
        <v>73</v>
      </c>
      <c r="H64" s="3" t="s">
        <v>12</v>
      </c>
      <c r="I64" s="37">
        <v>241</v>
      </c>
      <c r="J64" s="3">
        <v>37</v>
      </c>
      <c r="K64" s="3" t="s">
        <v>10</v>
      </c>
      <c r="L64" s="3">
        <v>49</v>
      </c>
      <c r="M64" s="3" t="s">
        <v>7</v>
      </c>
      <c r="N64" s="3">
        <v>62</v>
      </c>
      <c r="O64" s="3" t="s">
        <v>7</v>
      </c>
      <c r="P64" s="3">
        <v>77</v>
      </c>
      <c r="Q64" s="3" t="s">
        <v>7</v>
      </c>
      <c r="R64" s="3">
        <f t="shared" si="2"/>
        <v>283</v>
      </c>
      <c r="S64" s="12">
        <f t="shared" si="3"/>
        <v>56.6</v>
      </c>
      <c r="T64" s="3">
        <v>64</v>
      </c>
      <c r="U64" s="13" t="s">
        <v>4</v>
      </c>
    </row>
    <row r="65" spans="1:21" x14ac:dyDescent="0.25">
      <c r="A65" s="4">
        <v>62</v>
      </c>
      <c r="B65" s="2">
        <v>25140541</v>
      </c>
      <c r="C65" s="2" t="s">
        <v>3</v>
      </c>
      <c r="D65" s="2" t="s">
        <v>77</v>
      </c>
      <c r="E65" s="3">
        <v>73</v>
      </c>
      <c r="F65" s="3" t="s">
        <v>12</v>
      </c>
      <c r="G65" s="3">
        <v>82</v>
      </c>
      <c r="H65" s="3" t="s">
        <v>6</v>
      </c>
      <c r="I65" s="37">
        <v>241</v>
      </c>
      <c r="J65" s="3">
        <v>38</v>
      </c>
      <c r="K65" s="3" t="s">
        <v>10</v>
      </c>
      <c r="L65" s="3">
        <v>62</v>
      </c>
      <c r="M65" s="3" t="s">
        <v>9</v>
      </c>
      <c r="N65" s="3">
        <v>84</v>
      </c>
      <c r="O65" s="3" t="s">
        <v>6</v>
      </c>
      <c r="P65" s="3">
        <v>86</v>
      </c>
      <c r="Q65" s="3" t="s">
        <v>9</v>
      </c>
      <c r="R65" s="3">
        <f t="shared" si="2"/>
        <v>339</v>
      </c>
      <c r="S65" s="12">
        <f t="shared" si="3"/>
        <v>67.8</v>
      </c>
      <c r="T65" s="3">
        <v>37</v>
      </c>
      <c r="U65" s="13" t="s">
        <v>4</v>
      </c>
    </row>
    <row r="66" spans="1:21" x14ac:dyDescent="0.25">
      <c r="A66" s="4">
        <v>63</v>
      </c>
      <c r="B66" s="2">
        <v>25140542</v>
      </c>
      <c r="C66" s="2" t="s">
        <v>1</v>
      </c>
      <c r="D66" s="2" t="s">
        <v>78</v>
      </c>
      <c r="E66" s="3">
        <v>89</v>
      </c>
      <c r="F66" s="3" t="s">
        <v>5</v>
      </c>
      <c r="G66" s="3">
        <v>83</v>
      </c>
      <c r="H66" s="3" t="s">
        <v>6</v>
      </c>
      <c r="I66" s="37">
        <v>241</v>
      </c>
      <c r="J66" s="3">
        <v>47</v>
      </c>
      <c r="K66" s="3" t="s">
        <v>7</v>
      </c>
      <c r="L66" s="3">
        <v>42</v>
      </c>
      <c r="M66" s="3" t="s">
        <v>11</v>
      </c>
      <c r="N66" s="3">
        <v>84</v>
      </c>
      <c r="O66" s="3" t="s">
        <v>6</v>
      </c>
      <c r="P66" s="3">
        <v>91</v>
      </c>
      <c r="Q66" s="3" t="s">
        <v>6</v>
      </c>
      <c r="R66" s="3">
        <f t="shared" si="2"/>
        <v>345</v>
      </c>
      <c r="S66" s="12">
        <f t="shared" si="3"/>
        <v>69</v>
      </c>
      <c r="T66" s="3">
        <v>35</v>
      </c>
      <c r="U66" s="13" t="s">
        <v>4</v>
      </c>
    </row>
    <row r="67" spans="1:21" x14ac:dyDescent="0.25">
      <c r="A67" s="4">
        <v>64</v>
      </c>
      <c r="B67" s="2">
        <v>25140543</v>
      </c>
      <c r="C67" s="2" t="s">
        <v>3</v>
      </c>
      <c r="D67" s="2" t="s">
        <v>79</v>
      </c>
      <c r="E67" s="3">
        <v>62</v>
      </c>
      <c r="F67" s="3" t="s">
        <v>7</v>
      </c>
      <c r="G67" s="3">
        <v>56</v>
      </c>
      <c r="H67" s="3" t="s">
        <v>11</v>
      </c>
      <c r="I67" s="37">
        <v>241</v>
      </c>
      <c r="J67" s="3">
        <v>34</v>
      </c>
      <c r="K67" s="3" t="s">
        <v>10</v>
      </c>
      <c r="L67" s="3">
        <v>38</v>
      </c>
      <c r="M67" s="3" t="s">
        <v>10</v>
      </c>
      <c r="N67" s="3">
        <v>57</v>
      </c>
      <c r="O67" s="3" t="s">
        <v>11</v>
      </c>
      <c r="P67" s="3">
        <v>72</v>
      </c>
      <c r="Q67" s="3" t="s">
        <v>11</v>
      </c>
      <c r="R67" s="3">
        <f t="shared" si="2"/>
        <v>247</v>
      </c>
      <c r="S67" s="12">
        <f t="shared" si="3"/>
        <v>49.4</v>
      </c>
      <c r="T67" s="3">
        <v>78</v>
      </c>
      <c r="U67" s="13" t="s">
        <v>4</v>
      </c>
    </row>
    <row r="68" spans="1:21" x14ac:dyDescent="0.25">
      <c r="A68" s="4">
        <v>65</v>
      </c>
      <c r="B68" s="2">
        <v>25140544</v>
      </c>
      <c r="C68" s="2" t="s">
        <v>3</v>
      </c>
      <c r="D68" s="2" t="s">
        <v>80</v>
      </c>
      <c r="E68" s="3">
        <v>69</v>
      </c>
      <c r="F68" s="3" t="s">
        <v>7</v>
      </c>
      <c r="G68" s="3">
        <v>56</v>
      </c>
      <c r="H68" s="3" t="s">
        <v>11</v>
      </c>
      <c r="I68" s="37">
        <v>241</v>
      </c>
      <c r="J68" s="3">
        <v>37</v>
      </c>
      <c r="K68" s="3" t="s">
        <v>10</v>
      </c>
      <c r="L68" s="3">
        <v>39</v>
      </c>
      <c r="M68" s="3" t="s">
        <v>10</v>
      </c>
      <c r="N68" s="3">
        <v>62</v>
      </c>
      <c r="O68" s="3" t="s">
        <v>7</v>
      </c>
      <c r="P68" s="3">
        <v>75</v>
      </c>
      <c r="Q68" s="3" t="s">
        <v>11</v>
      </c>
      <c r="R68" s="3">
        <f t="shared" ref="R68:R83" si="4">E68+G68+J68+L68+N68</f>
        <v>263</v>
      </c>
      <c r="S68" s="12">
        <f t="shared" ref="S68:S99" si="5">R68/5</f>
        <v>52.6</v>
      </c>
      <c r="T68" s="3">
        <v>73</v>
      </c>
      <c r="U68" s="13" t="s">
        <v>4</v>
      </c>
    </row>
    <row r="69" spans="1:21" x14ac:dyDescent="0.25">
      <c r="A69" s="4">
        <v>66</v>
      </c>
      <c r="B69" s="2">
        <v>25140545</v>
      </c>
      <c r="C69" s="2" t="s">
        <v>3</v>
      </c>
      <c r="D69" s="2" t="s">
        <v>81</v>
      </c>
      <c r="E69" s="3">
        <v>71</v>
      </c>
      <c r="F69" s="3" t="s">
        <v>12</v>
      </c>
      <c r="G69" s="3">
        <v>51</v>
      </c>
      <c r="H69" s="3" t="s">
        <v>10</v>
      </c>
      <c r="I69" s="37">
        <v>241</v>
      </c>
      <c r="J69" s="3">
        <v>39</v>
      </c>
      <c r="K69" s="3" t="s">
        <v>11</v>
      </c>
      <c r="L69" s="3">
        <v>40</v>
      </c>
      <c r="M69" s="3" t="s">
        <v>11</v>
      </c>
      <c r="N69" s="3">
        <v>64</v>
      </c>
      <c r="O69" s="3" t="s">
        <v>7</v>
      </c>
      <c r="P69" s="3">
        <v>76</v>
      </c>
      <c r="Q69" s="3" t="s">
        <v>11</v>
      </c>
      <c r="R69" s="3">
        <f t="shared" si="4"/>
        <v>265</v>
      </c>
      <c r="S69" s="12">
        <f t="shared" si="5"/>
        <v>53</v>
      </c>
      <c r="T69" s="3">
        <v>71</v>
      </c>
      <c r="U69" s="13" t="s">
        <v>4</v>
      </c>
    </row>
    <row r="70" spans="1:21" x14ac:dyDescent="0.25">
      <c r="A70" s="4">
        <v>67</v>
      </c>
      <c r="B70" s="2">
        <v>25140546</v>
      </c>
      <c r="C70" s="2" t="s">
        <v>1</v>
      </c>
      <c r="D70" s="2" t="s">
        <v>82</v>
      </c>
      <c r="E70" s="3">
        <v>71</v>
      </c>
      <c r="F70" s="3" t="s">
        <v>12</v>
      </c>
      <c r="G70" s="3">
        <v>62</v>
      </c>
      <c r="H70" s="3" t="s">
        <v>11</v>
      </c>
      <c r="I70" s="37">
        <v>241</v>
      </c>
      <c r="J70" s="3">
        <v>34</v>
      </c>
      <c r="K70" s="3" t="s">
        <v>10</v>
      </c>
      <c r="L70" s="3">
        <v>36</v>
      </c>
      <c r="M70" s="3" t="s">
        <v>10</v>
      </c>
      <c r="N70" s="3">
        <v>78</v>
      </c>
      <c r="O70" s="3" t="s">
        <v>9</v>
      </c>
      <c r="P70" s="3">
        <v>83</v>
      </c>
      <c r="Q70" s="3" t="s">
        <v>12</v>
      </c>
      <c r="R70" s="3">
        <f t="shared" si="4"/>
        <v>281</v>
      </c>
      <c r="S70" s="12">
        <f t="shared" si="5"/>
        <v>56.2</v>
      </c>
      <c r="T70" s="3">
        <v>65</v>
      </c>
      <c r="U70" s="13" t="s">
        <v>4</v>
      </c>
    </row>
    <row r="71" spans="1:21" x14ac:dyDescent="0.25">
      <c r="A71" s="4">
        <v>68</v>
      </c>
      <c r="B71" s="2">
        <v>25140547</v>
      </c>
      <c r="C71" s="2" t="s">
        <v>1</v>
      </c>
      <c r="D71" s="2" t="s">
        <v>83</v>
      </c>
      <c r="E71" s="3">
        <v>83</v>
      </c>
      <c r="F71" s="3" t="s">
        <v>6</v>
      </c>
      <c r="G71" s="3">
        <v>80</v>
      </c>
      <c r="H71" s="3" t="s">
        <v>9</v>
      </c>
      <c r="I71" s="37">
        <v>241</v>
      </c>
      <c r="J71" s="3">
        <v>50</v>
      </c>
      <c r="K71" s="3" t="s">
        <v>7</v>
      </c>
      <c r="L71" s="3">
        <v>68</v>
      </c>
      <c r="M71" s="3" t="s">
        <v>9</v>
      </c>
      <c r="N71" s="3">
        <v>87</v>
      </c>
      <c r="O71" s="3" t="s">
        <v>6</v>
      </c>
      <c r="P71" s="3">
        <v>88</v>
      </c>
      <c r="Q71" s="3" t="s">
        <v>9</v>
      </c>
      <c r="R71" s="3">
        <f t="shared" si="4"/>
        <v>368</v>
      </c>
      <c r="S71" s="12">
        <f t="shared" si="5"/>
        <v>73.599999999999994</v>
      </c>
      <c r="T71" s="3">
        <v>25</v>
      </c>
      <c r="U71" s="13" t="s">
        <v>4</v>
      </c>
    </row>
    <row r="72" spans="1:21" x14ac:dyDescent="0.25">
      <c r="A72" s="4">
        <v>69</v>
      </c>
      <c r="B72" s="2">
        <v>25140548</v>
      </c>
      <c r="C72" s="2" t="s">
        <v>3</v>
      </c>
      <c r="D72" s="2" t="s">
        <v>84</v>
      </c>
      <c r="E72" s="3">
        <v>46</v>
      </c>
      <c r="F72" s="3" t="s">
        <v>10</v>
      </c>
      <c r="G72" s="3">
        <v>63</v>
      </c>
      <c r="H72" s="3" t="s">
        <v>7</v>
      </c>
      <c r="I72" s="37">
        <v>241</v>
      </c>
      <c r="J72" s="3">
        <v>37</v>
      </c>
      <c r="K72" s="3" t="s">
        <v>10</v>
      </c>
      <c r="L72" s="3">
        <v>49</v>
      </c>
      <c r="M72" s="3" t="s">
        <v>7</v>
      </c>
      <c r="N72" s="3">
        <v>63</v>
      </c>
      <c r="O72" s="3" t="s">
        <v>7</v>
      </c>
      <c r="P72" s="3">
        <v>71</v>
      </c>
      <c r="Q72" s="3" t="s">
        <v>11</v>
      </c>
      <c r="R72" s="3">
        <f t="shared" si="4"/>
        <v>258</v>
      </c>
      <c r="S72" s="12">
        <f t="shared" si="5"/>
        <v>51.6</v>
      </c>
      <c r="T72" s="3">
        <v>74</v>
      </c>
      <c r="U72" s="13" t="s">
        <v>4</v>
      </c>
    </row>
    <row r="73" spans="1:21" x14ac:dyDescent="0.25">
      <c r="A73" s="4">
        <v>70</v>
      </c>
      <c r="B73" s="2">
        <v>25140549</v>
      </c>
      <c r="C73" s="2" t="s">
        <v>3</v>
      </c>
      <c r="D73" s="2" t="s">
        <v>85</v>
      </c>
      <c r="E73" s="3">
        <v>86</v>
      </c>
      <c r="F73" s="3" t="s">
        <v>6</v>
      </c>
      <c r="G73" s="3">
        <v>66</v>
      </c>
      <c r="H73" s="3" t="s">
        <v>7</v>
      </c>
      <c r="I73" s="37">
        <v>241</v>
      </c>
      <c r="J73" s="3">
        <v>46</v>
      </c>
      <c r="K73" s="3" t="s">
        <v>7</v>
      </c>
      <c r="L73" s="3">
        <v>63</v>
      </c>
      <c r="M73" s="3" t="s">
        <v>9</v>
      </c>
      <c r="N73" s="3">
        <v>77</v>
      </c>
      <c r="O73" s="3" t="s">
        <v>9</v>
      </c>
      <c r="P73" s="3">
        <v>85</v>
      </c>
      <c r="Q73" s="3" t="s">
        <v>12</v>
      </c>
      <c r="R73" s="3">
        <f t="shared" si="4"/>
        <v>338</v>
      </c>
      <c r="S73" s="12">
        <f t="shared" si="5"/>
        <v>67.599999999999994</v>
      </c>
      <c r="T73" s="3">
        <v>38</v>
      </c>
      <c r="U73" s="13" t="s">
        <v>4</v>
      </c>
    </row>
    <row r="74" spans="1:21" x14ac:dyDescent="0.25">
      <c r="A74" s="4">
        <v>71</v>
      </c>
      <c r="B74" s="2">
        <v>25140550</v>
      </c>
      <c r="C74" s="2" t="s">
        <v>1</v>
      </c>
      <c r="D74" s="2" t="s">
        <v>86</v>
      </c>
      <c r="E74" s="3">
        <v>88</v>
      </c>
      <c r="F74" s="3" t="s">
        <v>5</v>
      </c>
      <c r="G74" s="3">
        <v>82</v>
      </c>
      <c r="H74" s="3" t="s">
        <v>6</v>
      </c>
      <c r="I74" s="37">
        <v>241</v>
      </c>
      <c r="J74" s="3">
        <v>40</v>
      </c>
      <c r="K74" s="3" t="s">
        <v>11</v>
      </c>
      <c r="L74" s="3">
        <v>65</v>
      </c>
      <c r="M74" s="3" t="s">
        <v>9</v>
      </c>
      <c r="N74" s="3">
        <v>91</v>
      </c>
      <c r="O74" s="3" t="s">
        <v>5</v>
      </c>
      <c r="P74" s="3">
        <v>92</v>
      </c>
      <c r="Q74" s="3" t="s">
        <v>6</v>
      </c>
      <c r="R74" s="3">
        <f t="shared" si="4"/>
        <v>366</v>
      </c>
      <c r="S74" s="12">
        <f t="shared" si="5"/>
        <v>73.2</v>
      </c>
      <c r="T74" s="3">
        <v>28</v>
      </c>
      <c r="U74" s="13" t="s">
        <v>4</v>
      </c>
    </row>
    <row r="75" spans="1:21" x14ac:dyDescent="0.25">
      <c r="A75" s="4">
        <v>72</v>
      </c>
      <c r="B75" s="2">
        <v>25140551</v>
      </c>
      <c r="C75" s="2" t="s">
        <v>1</v>
      </c>
      <c r="D75" s="2" t="s">
        <v>87</v>
      </c>
      <c r="E75" s="3">
        <v>69</v>
      </c>
      <c r="F75" s="3" t="s">
        <v>7</v>
      </c>
      <c r="G75" s="3">
        <v>58</v>
      </c>
      <c r="H75" s="3" t="s">
        <v>11</v>
      </c>
      <c r="I75" s="37">
        <v>241</v>
      </c>
      <c r="J75" s="3">
        <v>37</v>
      </c>
      <c r="K75" s="3" t="s">
        <v>10</v>
      </c>
      <c r="L75" s="3">
        <v>39</v>
      </c>
      <c r="M75" s="3" t="s">
        <v>10</v>
      </c>
      <c r="N75" s="3">
        <v>54</v>
      </c>
      <c r="O75" s="3" t="s">
        <v>11</v>
      </c>
      <c r="P75" s="3">
        <v>73</v>
      </c>
      <c r="Q75" s="3" t="s">
        <v>11</v>
      </c>
      <c r="R75" s="3">
        <f t="shared" si="4"/>
        <v>257</v>
      </c>
      <c r="S75" s="12">
        <f t="shared" si="5"/>
        <v>51.4</v>
      </c>
      <c r="T75" s="3">
        <v>75</v>
      </c>
      <c r="U75" s="13" t="s">
        <v>4</v>
      </c>
    </row>
    <row r="76" spans="1:21" x14ac:dyDescent="0.25">
      <c r="A76" s="4">
        <v>73</v>
      </c>
      <c r="B76" s="2">
        <v>25140553</v>
      </c>
      <c r="C76" s="2" t="s">
        <v>1</v>
      </c>
      <c r="D76" s="2" t="s">
        <v>88</v>
      </c>
      <c r="E76" s="3">
        <v>72</v>
      </c>
      <c r="F76" s="3" t="s">
        <v>12</v>
      </c>
      <c r="G76" s="3">
        <v>63</v>
      </c>
      <c r="H76" s="3" t="s">
        <v>7</v>
      </c>
      <c r="I76" s="37">
        <v>241</v>
      </c>
      <c r="J76" s="3">
        <v>35</v>
      </c>
      <c r="K76" s="3" t="s">
        <v>10</v>
      </c>
      <c r="L76" s="3">
        <v>43</v>
      </c>
      <c r="M76" s="3" t="s">
        <v>11</v>
      </c>
      <c r="N76" s="3">
        <v>55</v>
      </c>
      <c r="O76" s="3" t="s">
        <v>11</v>
      </c>
      <c r="P76" s="3">
        <v>77</v>
      </c>
      <c r="Q76" s="3" t="s">
        <v>7</v>
      </c>
      <c r="R76" s="3">
        <f t="shared" si="4"/>
        <v>268</v>
      </c>
      <c r="S76" s="12">
        <f t="shared" si="5"/>
        <v>53.6</v>
      </c>
      <c r="T76" s="3">
        <v>70</v>
      </c>
      <c r="U76" s="13" t="s">
        <v>4</v>
      </c>
    </row>
    <row r="77" spans="1:21" x14ac:dyDescent="0.25">
      <c r="A77" s="4">
        <v>74</v>
      </c>
      <c r="B77" s="2">
        <v>25140554</v>
      </c>
      <c r="C77" s="2" t="s">
        <v>1</v>
      </c>
      <c r="D77" s="2" t="s">
        <v>89</v>
      </c>
      <c r="E77" s="3">
        <v>69</v>
      </c>
      <c r="F77" s="3" t="s">
        <v>7</v>
      </c>
      <c r="G77" s="3">
        <v>75</v>
      </c>
      <c r="H77" s="3" t="s">
        <v>9</v>
      </c>
      <c r="I77" s="37">
        <v>241</v>
      </c>
      <c r="J77" s="3">
        <v>46</v>
      </c>
      <c r="K77" s="3" t="s">
        <v>7</v>
      </c>
      <c r="L77" s="3">
        <v>64</v>
      </c>
      <c r="M77" s="3" t="s">
        <v>9</v>
      </c>
      <c r="N77" s="3">
        <v>73</v>
      </c>
      <c r="O77" s="3" t="s">
        <v>12</v>
      </c>
      <c r="P77" s="3">
        <v>82</v>
      </c>
      <c r="Q77" s="3" t="s">
        <v>12</v>
      </c>
      <c r="R77" s="3">
        <f t="shared" si="4"/>
        <v>327</v>
      </c>
      <c r="S77" s="12">
        <f t="shared" si="5"/>
        <v>65.400000000000006</v>
      </c>
      <c r="T77" s="3">
        <v>44</v>
      </c>
      <c r="U77" s="13" t="s">
        <v>4</v>
      </c>
    </row>
    <row r="78" spans="1:21" x14ac:dyDescent="0.25">
      <c r="A78" s="4">
        <v>75</v>
      </c>
      <c r="B78" s="2">
        <v>25140555</v>
      </c>
      <c r="C78" s="2" t="s">
        <v>3</v>
      </c>
      <c r="D78" s="2" t="s">
        <v>90</v>
      </c>
      <c r="E78" s="3">
        <v>85</v>
      </c>
      <c r="F78" s="3" t="s">
        <v>6</v>
      </c>
      <c r="G78" s="3">
        <v>63</v>
      </c>
      <c r="H78" s="3" t="s">
        <v>7</v>
      </c>
      <c r="I78" s="37">
        <v>241</v>
      </c>
      <c r="J78" s="3">
        <v>35</v>
      </c>
      <c r="K78" s="3" t="s">
        <v>10</v>
      </c>
      <c r="L78" s="3">
        <v>50</v>
      </c>
      <c r="M78" s="3" t="s">
        <v>7</v>
      </c>
      <c r="N78" s="3">
        <v>64</v>
      </c>
      <c r="O78" s="3" t="s">
        <v>7</v>
      </c>
      <c r="P78" s="3">
        <v>81</v>
      </c>
      <c r="Q78" s="3" t="s">
        <v>7</v>
      </c>
      <c r="R78" s="3">
        <f t="shared" si="4"/>
        <v>297</v>
      </c>
      <c r="S78" s="12">
        <f t="shared" si="5"/>
        <v>59.4</v>
      </c>
      <c r="T78" s="3">
        <v>58</v>
      </c>
      <c r="U78" s="13" t="s">
        <v>4</v>
      </c>
    </row>
    <row r="79" spans="1:21" x14ac:dyDescent="0.25">
      <c r="A79" s="4">
        <v>76</v>
      </c>
      <c r="B79" s="2">
        <v>25140556</v>
      </c>
      <c r="C79" s="2" t="s">
        <v>1</v>
      </c>
      <c r="D79" s="2" t="s">
        <v>91</v>
      </c>
      <c r="E79" s="3">
        <v>74</v>
      </c>
      <c r="F79" s="3" t="s">
        <v>12</v>
      </c>
      <c r="G79" s="3">
        <v>59</v>
      </c>
      <c r="H79" s="3" t="s">
        <v>11</v>
      </c>
      <c r="I79" s="37">
        <v>241</v>
      </c>
      <c r="J79" s="3">
        <v>49</v>
      </c>
      <c r="K79" s="3" t="s">
        <v>7</v>
      </c>
      <c r="L79" s="3">
        <v>50</v>
      </c>
      <c r="M79" s="3" t="s">
        <v>7</v>
      </c>
      <c r="N79" s="3">
        <v>70</v>
      </c>
      <c r="O79" s="3" t="s">
        <v>12</v>
      </c>
      <c r="P79" s="3">
        <v>78</v>
      </c>
      <c r="Q79" s="3" t="s">
        <v>7</v>
      </c>
      <c r="R79" s="3">
        <f t="shared" si="4"/>
        <v>302</v>
      </c>
      <c r="S79" s="12">
        <f t="shared" si="5"/>
        <v>60.4</v>
      </c>
      <c r="T79" s="3">
        <v>55</v>
      </c>
      <c r="U79" s="13" t="s">
        <v>4</v>
      </c>
    </row>
    <row r="80" spans="1:21" x14ac:dyDescent="0.25">
      <c r="A80" s="4">
        <v>77</v>
      </c>
      <c r="B80" s="2">
        <v>25140557</v>
      </c>
      <c r="C80" s="2" t="s">
        <v>1</v>
      </c>
      <c r="D80" s="2" t="s">
        <v>92</v>
      </c>
      <c r="E80" s="3">
        <v>60</v>
      </c>
      <c r="F80" s="3" t="s">
        <v>11</v>
      </c>
      <c r="G80" s="3">
        <v>54</v>
      </c>
      <c r="H80" s="3" t="s">
        <v>10</v>
      </c>
      <c r="I80" s="37">
        <v>241</v>
      </c>
      <c r="J80" s="3">
        <v>35</v>
      </c>
      <c r="K80" s="3" t="s">
        <v>10</v>
      </c>
      <c r="L80" s="3">
        <v>39</v>
      </c>
      <c r="M80" s="3" t="s">
        <v>10</v>
      </c>
      <c r="N80" s="3">
        <v>54</v>
      </c>
      <c r="O80" s="3" t="s">
        <v>11</v>
      </c>
      <c r="P80" s="3">
        <v>71</v>
      </c>
      <c r="Q80" s="3" t="s">
        <v>11</v>
      </c>
      <c r="R80" s="3">
        <f t="shared" si="4"/>
        <v>242</v>
      </c>
      <c r="S80" s="12">
        <f t="shared" si="5"/>
        <v>48.4</v>
      </c>
      <c r="T80" s="3">
        <v>79</v>
      </c>
      <c r="U80" s="13" t="s">
        <v>4</v>
      </c>
    </row>
    <row r="81" spans="1:21" x14ac:dyDescent="0.25">
      <c r="A81" s="4">
        <v>78</v>
      </c>
      <c r="B81" s="2">
        <v>25140558</v>
      </c>
      <c r="C81" s="2" t="s">
        <v>1</v>
      </c>
      <c r="D81" s="2" t="s">
        <v>93</v>
      </c>
      <c r="E81" s="3">
        <v>76</v>
      </c>
      <c r="F81" s="3" t="s">
        <v>9</v>
      </c>
      <c r="G81" s="3">
        <v>65</v>
      </c>
      <c r="H81" s="3" t="s">
        <v>7</v>
      </c>
      <c r="I81" s="37">
        <v>241</v>
      </c>
      <c r="J81" s="3">
        <v>38</v>
      </c>
      <c r="K81" s="3" t="s">
        <v>10</v>
      </c>
      <c r="L81" s="3">
        <v>61</v>
      </c>
      <c r="M81" s="3" t="s">
        <v>9</v>
      </c>
      <c r="N81" s="3">
        <v>72</v>
      </c>
      <c r="O81" s="3" t="s">
        <v>12</v>
      </c>
      <c r="P81" s="3">
        <v>81</v>
      </c>
      <c r="Q81" s="3" t="s">
        <v>7</v>
      </c>
      <c r="R81" s="3">
        <f t="shared" si="4"/>
        <v>312</v>
      </c>
      <c r="S81" s="12">
        <f t="shared" si="5"/>
        <v>62.4</v>
      </c>
      <c r="T81" s="3">
        <v>49</v>
      </c>
      <c r="U81" s="13" t="s">
        <v>4</v>
      </c>
    </row>
    <row r="82" spans="1:21" x14ac:dyDescent="0.25">
      <c r="A82" s="4">
        <v>79</v>
      </c>
      <c r="B82" s="2">
        <v>25140559</v>
      </c>
      <c r="C82" s="2" t="s">
        <v>1</v>
      </c>
      <c r="D82" s="2" t="s">
        <v>94</v>
      </c>
      <c r="E82" s="3">
        <v>81</v>
      </c>
      <c r="F82" s="3" t="s">
        <v>9</v>
      </c>
      <c r="G82" s="3">
        <v>76</v>
      </c>
      <c r="H82" s="3" t="s">
        <v>9</v>
      </c>
      <c r="I82" s="37">
        <v>241</v>
      </c>
      <c r="J82" s="3">
        <v>46</v>
      </c>
      <c r="K82" s="3" t="s">
        <v>7</v>
      </c>
      <c r="L82" s="3">
        <v>51</v>
      </c>
      <c r="M82" s="3" t="s">
        <v>7</v>
      </c>
      <c r="N82" s="3">
        <v>72</v>
      </c>
      <c r="O82" s="3" t="s">
        <v>12</v>
      </c>
      <c r="P82" s="3">
        <v>85</v>
      </c>
      <c r="Q82" s="3" t="s">
        <v>12</v>
      </c>
      <c r="R82" s="3">
        <f t="shared" si="4"/>
        <v>326</v>
      </c>
      <c r="S82" s="12">
        <f t="shared" si="5"/>
        <v>65.2</v>
      </c>
      <c r="T82" s="3">
        <v>45</v>
      </c>
      <c r="U82" s="13" t="s">
        <v>4</v>
      </c>
    </row>
    <row r="83" spans="1:21" x14ac:dyDescent="0.25">
      <c r="A83" s="8">
        <v>80</v>
      </c>
      <c r="B83" s="9">
        <v>25140560</v>
      </c>
      <c r="C83" s="9" t="s">
        <v>1</v>
      </c>
      <c r="D83" s="9" t="s">
        <v>95</v>
      </c>
      <c r="E83" s="10">
        <v>74</v>
      </c>
      <c r="F83" s="10" t="s">
        <v>12</v>
      </c>
      <c r="G83" s="10">
        <v>56</v>
      </c>
      <c r="H83" s="10" t="s">
        <v>11</v>
      </c>
      <c r="I83" s="37">
        <v>241</v>
      </c>
      <c r="J83" s="10">
        <v>38</v>
      </c>
      <c r="K83" s="10" t="s">
        <v>10</v>
      </c>
      <c r="L83" s="10">
        <v>61</v>
      </c>
      <c r="M83" s="10" t="s">
        <v>9</v>
      </c>
      <c r="N83" s="10">
        <v>61</v>
      </c>
      <c r="O83" s="10" t="s">
        <v>7</v>
      </c>
      <c r="P83" s="10">
        <v>77</v>
      </c>
      <c r="Q83" s="10" t="s">
        <v>7</v>
      </c>
      <c r="R83" s="10">
        <f t="shared" si="4"/>
        <v>290</v>
      </c>
      <c r="S83" s="14">
        <f t="shared" si="5"/>
        <v>58</v>
      </c>
      <c r="T83" s="10">
        <v>62</v>
      </c>
      <c r="U83" s="15" t="s">
        <v>4</v>
      </c>
    </row>
    <row r="84" spans="1:21" x14ac:dyDescent="0.25">
      <c r="A84" s="8"/>
      <c r="B84" s="9"/>
      <c r="C84" s="9"/>
      <c r="D84" s="9"/>
      <c r="E84" s="10">
        <f>SUBTOTAL(101,Table3[184])</f>
        <v>77.875</v>
      </c>
      <c r="F84" s="10"/>
      <c r="G84" s="10">
        <f>SUBTOTAL(101,Table3[2])</f>
        <v>76.1875</v>
      </c>
      <c r="H84" s="10"/>
      <c r="I84" s="10"/>
      <c r="J84" s="10"/>
      <c r="K84" s="10"/>
      <c r="L84" s="10">
        <f>SUBTOTAL(101,Table3[86])</f>
        <v>57.725000000000001</v>
      </c>
      <c r="M84" s="10"/>
      <c r="N84" s="10">
        <f>SUBTOTAL(101,Table3[87])</f>
        <v>78.262500000000003</v>
      </c>
      <c r="O84" s="10"/>
      <c r="P84" s="10">
        <f>SUBTOTAL(101,Table3[402])</f>
        <v>85.337500000000006</v>
      </c>
      <c r="Q84" s="10"/>
      <c r="R84" s="10"/>
      <c r="S84" s="14">
        <f>SUBTOTAL(109,Table3[Per])</f>
        <v>5398.9999999999991</v>
      </c>
      <c r="T84" s="10"/>
      <c r="U84" s="15"/>
    </row>
    <row r="85" spans="1:21" x14ac:dyDescent="0.25">
      <c r="D85" s="46" t="s">
        <v>129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 t="s">
        <v>128</v>
      </c>
      <c r="S85" s="46"/>
      <c r="T85" s="46" t="s">
        <v>130</v>
      </c>
      <c r="U85" s="46"/>
    </row>
    <row r="86" spans="1:21" x14ac:dyDescent="0.25">
      <c r="D86" s="34"/>
      <c r="E86" s="58" t="s">
        <v>122</v>
      </c>
      <c r="F86" s="59"/>
      <c r="G86" s="46" t="s">
        <v>123</v>
      </c>
      <c r="H86" s="46"/>
      <c r="I86" s="36" t="s">
        <v>175</v>
      </c>
      <c r="J86" s="46" t="s">
        <v>176</v>
      </c>
      <c r="K86" s="46"/>
      <c r="L86" s="46" t="s">
        <v>125</v>
      </c>
      <c r="M86" s="46"/>
      <c r="N86" s="46" t="s">
        <v>126</v>
      </c>
      <c r="O86" s="46"/>
      <c r="P86" s="46" t="s">
        <v>127</v>
      </c>
      <c r="Q86" s="46"/>
      <c r="R86" s="46" t="s">
        <v>103</v>
      </c>
      <c r="S86" s="46"/>
      <c r="T86" s="46" t="s">
        <v>103</v>
      </c>
      <c r="U86" s="46"/>
    </row>
    <row r="87" spans="1:21" x14ac:dyDescent="0.25">
      <c r="B87" t="s">
        <v>0</v>
      </c>
      <c r="D87" s="2" t="s">
        <v>8</v>
      </c>
      <c r="E87" s="56">
        <f>COUNTIF(Table3[G1],D87)</f>
        <v>11</v>
      </c>
      <c r="F87" s="57"/>
      <c r="G87" s="45">
        <f>COUNTIF(Table3[G2],D87)</f>
        <v>8</v>
      </c>
      <c r="H87" s="45"/>
      <c r="I87" s="37">
        <v>0</v>
      </c>
      <c r="J87" s="45">
        <f>COUNTIF(Table3[G3],D87)</f>
        <v>0</v>
      </c>
      <c r="K87" s="45"/>
      <c r="L87" s="45">
        <f>COUNTIF(Table3[G4],D87)</f>
        <v>2</v>
      </c>
      <c r="M87" s="45"/>
      <c r="N87" s="45">
        <f>COUNTIF(Table3[G5],D87)</f>
        <v>11</v>
      </c>
      <c r="O87" s="45"/>
      <c r="P87" s="45">
        <f>COUNTIF(Table3[G6],D87)</f>
        <v>9</v>
      </c>
      <c r="Q87" s="45"/>
      <c r="R87" s="45">
        <f t="shared" ref="R87:R95" si="6">SUM(E87:Q87)</f>
        <v>41</v>
      </c>
      <c r="S87" s="45"/>
      <c r="T87" s="45">
        <f>SUM(E87:O87)</f>
        <v>32</v>
      </c>
      <c r="U87" s="45"/>
    </row>
    <row r="88" spans="1:21" x14ac:dyDescent="0.25">
      <c r="B88" t="s">
        <v>0</v>
      </c>
      <c r="D88" s="2" t="s">
        <v>5</v>
      </c>
      <c r="E88" s="56">
        <f>COUNTIF(Table3[G1],D88)</f>
        <v>14</v>
      </c>
      <c r="F88" s="57"/>
      <c r="G88" s="45">
        <f>COUNTIF(Table3[G2],D88)</f>
        <v>8</v>
      </c>
      <c r="H88" s="45"/>
      <c r="I88" s="37">
        <v>0</v>
      </c>
      <c r="J88" s="45">
        <f>COUNTIF(Table3[G3],D88)</f>
        <v>2</v>
      </c>
      <c r="K88" s="45"/>
      <c r="L88" s="45">
        <f>COUNTIF(Table3[G4],D88)</f>
        <v>6</v>
      </c>
      <c r="M88" s="45"/>
      <c r="N88" s="45">
        <f>COUNTIF(Table3[G5],D88)</f>
        <v>11</v>
      </c>
      <c r="O88" s="45"/>
      <c r="P88" s="45">
        <f>COUNTIF(Table3[G6],D88)</f>
        <v>13</v>
      </c>
      <c r="Q88" s="45"/>
      <c r="R88" s="45">
        <f t="shared" si="6"/>
        <v>54</v>
      </c>
      <c r="S88" s="45"/>
      <c r="T88" s="45">
        <f t="shared" ref="T88:T96" si="7">SUM(E88:O88)</f>
        <v>41</v>
      </c>
      <c r="U88" s="45"/>
    </row>
    <row r="89" spans="1:21" x14ac:dyDescent="0.25">
      <c r="D89" s="2" t="s">
        <v>6</v>
      </c>
      <c r="E89" s="56">
        <f>COUNTIF(Table3[G1],D89)</f>
        <v>13</v>
      </c>
      <c r="F89" s="57"/>
      <c r="G89" s="45">
        <f>COUNTIF(Table3[G2],D89)</f>
        <v>19</v>
      </c>
      <c r="H89" s="45"/>
      <c r="I89" s="37">
        <v>0</v>
      </c>
      <c r="J89" s="45">
        <v>3</v>
      </c>
      <c r="K89" s="45"/>
      <c r="L89" s="45">
        <f>COUNTIF(Table3[G4],D89)</f>
        <v>8</v>
      </c>
      <c r="M89" s="45"/>
      <c r="N89" s="45">
        <f>COUNTIF(Table3[G5],D89)</f>
        <v>18</v>
      </c>
      <c r="O89" s="45"/>
      <c r="P89" s="45">
        <f>COUNTIF(Table3[G6],D89)</f>
        <v>9</v>
      </c>
      <c r="Q89" s="45"/>
      <c r="R89" s="45">
        <f t="shared" si="6"/>
        <v>70</v>
      </c>
      <c r="S89" s="45"/>
      <c r="T89" s="45">
        <f t="shared" si="7"/>
        <v>61</v>
      </c>
      <c r="U89" s="45"/>
    </row>
    <row r="90" spans="1:21" x14ac:dyDescent="0.25">
      <c r="D90" s="2" t="s">
        <v>9</v>
      </c>
      <c r="E90" s="56">
        <f>COUNTIF(Table3[G1],D90)</f>
        <v>9</v>
      </c>
      <c r="F90" s="57"/>
      <c r="G90" s="45">
        <f>COUNTIF(Table3[G2],D90)</f>
        <v>15</v>
      </c>
      <c r="H90" s="45"/>
      <c r="I90" s="37">
        <v>3</v>
      </c>
      <c r="J90" s="45">
        <v>8</v>
      </c>
      <c r="K90" s="45"/>
      <c r="L90" s="45">
        <f>COUNTIF(Table3[G4],D90)</f>
        <v>22</v>
      </c>
      <c r="M90" s="45"/>
      <c r="N90" s="45">
        <f>COUNTIF(Table3[G5],D90)</f>
        <v>9</v>
      </c>
      <c r="O90" s="45"/>
      <c r="P90" s="45">
        <f>COUNTIF(Table3[G6],D90)</f>
        <v>10</v>
      </c>
      <c r="Q90" s="45"/>
      <c r="R90" s="45">
        <f t="shared" si="6"/>
        <v>76</v>
      </c>
      <c r="S90" s="45"/>
      <c r="T90" s="45">
        <f t="shared" si="7"/>
        <v>66</v>
      </c>
      <c r="U90" s="45"/>
    </row>
    <row r="91" spans="1:21" x14ac:dyDescent="0.25">
      <c r="D91" s="2" t="s">
        <v>12</v>
      </c>
      <c r="E91" s="56">
        <f>COUNTIF(Table3[G1],D91)</f>
        <v>14</v>
      </c>
      <c r="F91" s="57"/>
      <c r="G91" s="45">
        <f>COUNTIF(Table3[G2],D91)</f>
        <v>7</v>
      </c>
      <c r="H91" s="45"/>
      <c r="I91" s="37">
        <v>1</v>
      </c>
      <c r="J91" s="45">
        <v>5</v>
      </c>
      <c r="K91" s="45"/>
      <c r="L91" s="45">
        <f>COUNTIF(Table3[G4],D91)</f>
        <v>0</v>
      </c>
      <c r="M91" s="45"/>
      <c r="N91" s="45">
        <f>COUNTIF(Table3[G5],D91)</f>
        <v>9</v>
      </c>
      <c r="O91" s="45"/>
      <c r="P91" s="45">
        <f>COUNTIF(Table3[G6],D91)</f>
        <v>9</v>
      </c>
      <c r="Q91" s="45"/>
      <c r="R91" s="45">
        <f t="shared" si="6"/>
        <v>45</v>
      </c>
      <c r="S91" s="45"/>
      <c r="T91" s="45">
        <f t="shared" si="7"/>
        <v>36</v>
      </c>
      <c r="U91" s="45"/>
    </row>
    <row r="92" spans="1:21" x14ac:dyDescent="0.25">
      <c r="D92" s="2" t="s">
        <v>7</v>
      </c>
      <c r="E92" s="56">
        <f>COUNTIF(Table3[G1],D92)</f>
        <v>11</v>
      </c>
      <c r="F92" s="57"/>
      <c r="G92" s="45">
        <f>COUNTIF(Table3[G2],D92)</f>
        <v>10</v>
      </c>
      <c r="H92" s="45"/>
      <c r="I92" s="37">
        <v>14</v>
      </c>
      <c r="J92" s="45">
        <v>8</v>
      </c>
      <c r="K92" s="45"/>
      <c r="L92" s="45">
        <f>COUNTIF(Table3[G4],D92)</f>
        <v>23</v>
      </c>
      <c r="M92" s="45"/>
      <c r="N92" s="45">
        <f>COUNTIF(Table3[G5],D92)</f>
        <v>13</v>
      </c>
      <c r="O92" s="45"/>
      <c r="P92" s="45">
        <f>COUNTIF(Table3[G6],D92)</f>
        <v>18</v>
      </c>
      <c r="Q92" s="45"/>
      <c r="R92" s="45">
        <f t="shared" si="6"/>
        <v>97</v>
      </c>
      <c r="S92" s="45"/>
      <c r="T92" s="45">
        <f t="shared" si="7"/>
        <v>79</v>
      </c>
      <c r="U92" s="45"/>
    </row>
    <row r="93" spans="1:21" x14ac:dyDescent="0.25">
      <c r="D93" s="2" t="s">
        <v>11</v>
      </c>
      <c r="E93" s="56">
        <f>COUNTIF(Table3[G1],D93)</f>
        <v>5</v>
      </c>
      <c r="F93" s="57"/>
      <c r="G93" s="45">
        <f>COUNTIF(Table3[G2],D93)</f>
        <v>10</v>
      </c>
      <c r="H93" s="45"/>
      <c r="I93" s="37">
        <v>5</v>
      </c>
      <c r="J93" s="45">
        <v>9</v>
      </c>
      <c r="K93" s="45"/>
      <c r="L93" s="45">
        <f>COUNTIF(Table3[G4],D93)</f>
        <v>12</v>
      </c>
      <c r="M93" s="45"/>
      <c r="N93" s="45">
        <f>COUNTIF(Table3[G5],D93)</f>
        <v>8</v>
      </c>
      <c r="O93" s="45"/>
      <c r="P93" s="45">
        <f>COUNTIF(Table3[G6],D93)</f>
        <v>11</v>
      </c>
      <c r="Q93" s="45"/>
      <c r="R93" s="45">
        <f t="shared" si="6"/>
        <v>60</v>
      </c>
      <c r="S93" s="45"/>
      <c r="T93" s="45">
        <f t="shared" si="7"/>
        <v>49</v>
      </c>
      <c r="U93" s="45"/>
    </row>
    <row r="94" spans="1:21" x14ac:dyDescent="0.25">
      <c r="D94" s="2" t="s">
        <v>10</v>
      </c>
      <c r="E94" s="56">
        <f>COUNTIF(Table3[G1],D94)</f>
        <v>3</v>
      </c>
      <c r="F94" s="57"/>
      <c r="G94" s="45">
        <f>COUNTIF(Table3[G2],D94)</f>
        <v>3</v>
      </c>
      <c r="H94" s="45"/>
      <c r="I94" s="37">
        <v>18</v>
      </c>
      <c r="J94" s="45">
        <v>4</v>
      </c>
      <c r="K94" s="45"/>
      <c r="L94" s="45">
        <f>COUNTIF(Table3[G4],D94)</f>
        <v>7</v>
      </c>
      <c r="M94" s="45"/>
      <c r="N94" s="45">
        <f>COUNTIF(Table3[G5],D94)</f>
        <v>1</v>
      </c>
      <c r="O94" s="45"/>
      <c r="P94" s="45">
        <f>COUNTIF(Table3[G6],D94)</f>
        <v>1</v>
      </c>
      <c r="Q94" s="45"/>
      <c r="R94" s="45">
        <f t="shared" si="6"/>
        <v>37</v>
      </c>
      <c r="S94" s="45"/>
      <c r="T94" s="45">
        <f t="shared" si="7"/>
        <v>36</v>
      </c>
      <c r="U94" s="45"/>
    </row>
    <row r="95" spans="1:21" x14ac:dyDescent="0.25">
      <c r="D95" s="2" t="s">
        <v>119</v>
      </c>
      <c r="E95" s="56">
        <f>COUNTIF(Table3[G1],D95)</f>
        <v>0</v>
      </c>
      <c r="F95" s="57"/>
      <c r="G95" s="45">
        <f>COUNTIF(Table3[G2],D95)</f>
        <v>0</v>
      </c>
      <c r="H95" s="45"/>
      <c r="I95" s="37">
        <v>0</v>
      </c>
      <c r="J95" s="45">
        <v>0</v>
      </c>
      <c r="K95" s="45"/>
      <c r="L95" s="45">
        <f>COUNTIF(Table3[G4],D95)</f>
        <v>0</v>
      </c>
      <c r="M95" s="45"/>
      <c r="N95" s="45">
        <f>COUNTIF(Table3[G5],D95)</f>
        <v>0</v>
      </c>
      <c r="O95" s="45"/>
      <c r="P95" s="45">
        <f>COUNTIF(Table3[G6],D95)</f>
        <v>0</v>
      </c>
      <c r="Q95" s="45"/>
      <c r="R95" s="45">
        <f t="shared" si="6"/>
        <v>0</v>
      </c>
      <c r="S95" s="45"/>
      <c r="T95" s="45">
        <f t="shared" si="7"/>
        <v>0</v>
      </c>
      <c r="U95" s="45"/>
    </row>
    <row r="96" spans="1:21" x14ac:dyDescent="0.25">
      <c r="D96" s="2" t="s">
        <v>13</v>
      </c>
      <c r="E96" s="56">
        <f>SUM(E87:F95)</f>
        <v>80</v>
      </c>
      <c r="F96" s="57"/>
      <c r="G96" s="45">
        <f>SUM(G87:H95)</f>
        <v>80</v>
      </c>
      <c r="H96" s="45"/>
      <c r="I96" s="37">
        <f>SUM(I87:I95)</f>
        <v>41</v>
      </c>
      <c r="J96" s="45">
        <f>SUM(J87:K95)</f>
        <v>39</v>
      </c>
      <c r="K96" s="45"/>
      <c r="L96" s="45">
        <f>SUM(L87:M95)</f>
        <v>80</v>
      </c>
      <c r="M96" s="45"/>
      <c r="N96" s="45">
        <f>SUM(N87:O95)</f>
        <v>80</v>
      </c>
      <c r="O96" s="45"/>
      <c r="P96" s="45">
        <f>SUM(P87:Q95)</f>
        <v>80</v>
      </c>
      <c r="Q96" s="45"/>
      <c r="R96" s="45">
        <f>SUM(R87:S95)</f>
        <v>480</v>
      </c>
      <c r="S96" s="45"/>
      <c r="T96" s="45">
        <f t="shared" si="7"/>
        <v>400</v>
      </c>
      <c r="U96" s="45"/>
    </row>
    <row r="97" spans="4:21" x14ac:dyDescent="0.25">
      <c r="D97" s="30" t="s">
        <v>120</v>
      </c>
      <c r="E97" s="56">
        <f>8*E87+7*E88+6*E89+5*E90+4*E91+3*E92+2*E93+1*E94</f>
        <v>411</v>
      </c>
      <c r="F97" s="57"/>
      <c r="G97" s="45">
        <f>8*G87+7*G88+6*G89+5*G90+4*G91+3*G92+2*G93+1*G94</f>
        <v>390</v>
      </c>
      <c r="H97" s="45"/>
      <c r="I97" s="37">
        <f>8*I87+7*I88+6*I89+5*I90+4*I91+3*I92+2*I93+1*I94</f>
        <v>89</v>
      </c>
      <c r="J97" s="45">
        <f>8*J87+7*J88+6*J89+5*J90+4*J91+3*J92+2*J93+1*J94</f>
        <v>138</v>
      </c>
      <c r="K97" s="45"/>
      <c r="L97" s="45">
        <f>8*L87+7*L88+6*L89+5*L90+4*L91+3*L92+2*L93+1*L94</f>
        <v>316</v>
      </c>
      <c r="M97" s="45"/>
      <c r="N97" s="45">
        <f>8*N87+7*N88+6*N89+5*N90+4*N91+3*N92+2*N93+1*N94</f>
        <v>410</v>
      </c>
      <c r="O97" s="45"/>
      <c r="P97" s="45">
        <f>8*P87+7*P88+6*P89+5*P90+4*P91+3*P92+2*P93+1*P94</f>
        <v>380</v>
      </c>
      <c r="Q97" s="45"/>
      <c r="R97" s="45">
        <f>8*R87+7*R88+6*R89+5*R90+4*R91+3*R92+2*R93+1*R94</f>
        <v>2134</v>
      </c>
      <c r="S97" s="45"/>
      <c r="T97" s="45">
        <f>8*T87+7*T88+6*T89+5*T90+4*T91+3*T92+2*T93+1*T94</f>
        <v>1754</v>
      </c>
      <c r="U97" s="45"/>
    </row>
    <row r="98" spans="4:21" x14ac:dyDescent="0.25">
      <c r="D98" s="35" t="s">
        <v>121</v>
      </c>
      <c r="E98" s="60">
        <f>E97/E96*100/8</f>
        <v>64.21875</v>
      </c>
      <c r="F98" s="61"/>
      <c r="G98" s="44">
        <f>G97/G96*100/8</f>
        <v>60.9375</v>
      </c>
      <c r="H98" s="44"/>
      <c r="I98" s="38">
        <f>I97/I96*100/8</f>
        <v>27.134146341463417</v>
      </c>
      <c r="J98" s="44">
        <f>J97/J96*100/8</f>
        <v>44.230769230769226</v>
      </c>
      <c r="K98" s="44"/>
      <c r="L98" s="44">
        <f>L97/L96*100/8</f>
        <v>49.375</v>
      </c>
      <c r="M98" s="44"/>
      <c r="N98" s="44">
        <f>N97/N96*100/8</f>
        <v>64.0625</v>
      </c>
      <c r="O98" s="44"/>
      <c r="P98" s="44">
        <f>P97/P96*100/8</f>
        <v>59.375</v>
      </c>
      <c r="Q98" s="44"/>
      <c r="R98" s="44">
        <f>R97/R96*100/8</f>
        <v>55.572916666666671</v>
      </c>
      <c r="S98" s="44"/>
      <c r="T98" s="44">
        <f>T97/T96*100/8</f>
        <v>54.8125</v>
      </c>
      <c r="U98" s="44"/>
    </row>
  </sheetData>
  <mergeCells count="109">
    <mergeCell ref="G91:H91"/>
    <mergeCell ref="G92:H92"/>
    <mergeCell ref="G93:H93"/>
    <mergeCell ref="G94:H94"/>
    <mergeCell ref="G95:H95"/>
    <mergeCell ref="G96:H96"/>
    <mergeCell ref="A2:U2"/>
    <mergeCell ref="A1:U1"/>
    <mergeCell ref="E87:F87"/>
    <mergeCell ref="E88:F88"/>
    <mergeCell ref="E89:F89"/>
    <mergeCell ref="E90:F90"/>
    <mergeCell ref="G87:H87"/>
    <mergeCell ref="G88:H88"/>
    <mergeCell ref="G89:H89"/>
    <mergeCell ref="G90:H90"/>
    <mergeCell ref="R90:S90"/>
    <mergeCell ref="T90:U90"/>
    <mergeCell ref="T86:U86"/>
    <mergeCell ref="J91:K91"/>
    <mergeCell ref="L91:M91"/>
    <mergeCell ref="J92:K92"/>
    <mergeCell ref="L92:M92"/>
    <mergeCell ref="J87:K87"/>
    <mergeCell ref="L87:M87"/>
    <mergeCell ref="J88:K88"/>
    <mergeCell ref="L88:M88"/>
    <mergeCell ref="J89:K89"/>
    <mergeCell ref="L89:M89"/>
    <mergeCell ref="N91:O91"/>
    <mergeCell ref="P91:Q91"/>
    <mergeCell ref="N92:O92"/>
    <mergeCell ref="P92:Q92"/>
    <mergeCell ref="N93:O93"/>
    <mergeCell ref="P93:Q93"/>
    <mergeCell ref="J96:K96"/>
    <mergeCell ref="L96:M96"/>
    <mergeCell ref="N87:O87"/>
    <mergeCell ref="P87:Q87"/>
    <mergeCell ref="N88:O88"/>
    <mergeCell ref="P88:Q88"/>
    <mergeCell ref="N89:O89"/>
    <mergeCell ref="P89:Q89"/>
    <mergeCell ref="N90:O90"/>
    <mergeCell ref="P90:Q90"/>
    <mergeCell ref="J93:K93"/>
    <mergeCell ref="L93:M93"/>
    <mergeCell ref="J94:K94"/>
    <mergeCell ref="L94:M94"/>
    <mergeCell ref="J95:K95"/>
    <mergeCell ref="L95:M95"/>
    <mergeCell ref="J90:K90"/>
    <mergeCell ref="L90:M90"/>
    <mergeCell ref="T97:U97"/>
    <mergeCell ref="R91:S91"/>
    <mergeCell ref="T91:U91"/>
    <mergeCell ref="R92:S92"/>
    <mergeCell ref="T92:U92"/>
    <mergeCell ref="R87:S87"/>
    <mergeCell ref="T87:U87"/>
    <mergeCell ref="R88:S88"/>
    <mergeCell ref="T88:U88"/>
    <mergeCell ref="R89:S89"/>
    <mergeCell ref="T89:U89"/>
    <mergeCell ref="R93:S93"/>
    <mergeCell ref="T93:U93"/>
    <mergeCell ref="R94:S94"/>
    <mergeCell ref="T94:U94"/>
    <mergeCell ref="R95:S95"/>
    <mergeCell ref="T95:U95"/>
    <mergeCell ref="N94:O94"/>
    <mergeCell ref="P94:Q94"/>
    <mergeCell ref="N95:O95"/>
    <mergeCell ref="P95:Q95"/>
    <mergeCell ref="E97:F97"/>
    <mergeCell ref="G97:H97"/>
    <mergeCell ref="E96:F96"/>
    <mergeCell ref="E95:F95"/>
    <mergeCell ref="J97:K97"/>
    <mergeCell ref="L97:M97"/>
    <mergeCell ref="N97:O97"/>
    <mergeCell ref="P97:Q97"/>
    <mergeCell ref="R97:S97"/>
    <mergeCell ref="N96:O96"/>
    <mergeCell ref="P96:Q96"/>
    <mergeCell ref="E94:F94"/>
    <mergeCell ref="E93:F93"/>
    <mergeCell ref="E92:F92"/>
    <mergeCell ref="E91:F91"/>
    <mergeCell ref="T98:U98"/>
    <mergeCell ref="R85:S85"/>
    <mergeCell ref="T85:U85"/>
    <mergeCell ref="D85:Q85"/>
    <mergeCell ref="R98:S98"/>
    <mergeCell ref="E86:F86"/>
    <mergeCell ref="G86:H86"/>
    <mergeCell ref="J86:K86"/>
    <mergeCell ref="L86:M86"/>
    <mergeCell ref="N86:O86"/>
    <mergeCell ref="P86:Q86"/>
    <mergeCell ref="R86:S86"/>
    <mergeCell ref="E98:F98"/>
    <mergeCell ref="G98:H98"/>
    <mergeCell ref="J98:K98"/>
    <mergeCell ref="L98:M98"/>
    <mergeCell ref="N98:O98"/>
    <mergeCell ref="P98:Q98"/>
    <mergeCell ref="R96:S96"/>
    <mergeCell ref="T96:U96"/>
  </mergeCells>
  <printOptions horizontalCentered="1"/>
  <pageMargins left="3.937007874015748E-2" right="3.937007874015748E-2" top="0.15748031496062992" bottom="0.15748031496062992" header="0.31496062992125984" footer="0.31496062992125984"/>
  <pageSetup paperSize="9" fitToHeight="0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C5913-2111-4221-93B1-67C4AEF4F8CF}">
  <sheetPr>
    <pageSetUpPr fitToPage="1"/>
  </sheetPr>
  <dimension ref="A1:T86"/>
  <sheetViews>
    <sheetView workbookViewId="0">
      <selection activeCell="E4" sqref="E4"/>
    </sheetView>
  </sheetViews>
  <sheetFormatPr defaultRowHeight="15" x14ac:dyDescent="0.25"/>
  <cols>
    <col min="1" max="1" width="3" bestFit="1" customWidth="1"/>
    <col min="2" max="2" width="9" bestFit="1" customWidth="1"/>
    <col min="3" max="3" width="2.7109375" bestFit="1" customWidth="1"/>
    <col min="4" max="4" width="21.42578125" bestFit="1" customWidth="1"/>
    <col min="5" max="5" width="4" style="1" bestFit="1" customWidth="1"/>
    <col min="6" max="6" width="3.42578125" style="1" bestFit="1" customWidth="1"/>
    <col min="7" max="7" width="4" style="1" bestFit="1" customWidth="1"/>
    <col min="8" max="8" width="3.42578125" style="1" bestFit="1" customWidth="1"/>
    <col min="9" max="9" width="3" style="1" bestFit="1" customWidth="1"/>
    <col min="10" max="10" width="3.42578125" style="1" bestFit="1" customWidth="1"/>
    <col min="11" max="11" width="3" style="1" bestFit="1" customWidth="1"/>
    <col min="12" max="12" width="3.42578125" style="1" bestFit="1" customWidth="1"/>
    <col min="13" max="13" width="4" style="1" bestFit="1" customWidth="1"/>
    <col min="14" max="14" width="3.42578125" style="1" bestFit="1" customWidth="1"/>
    <col min="15" max="15" width="4" style="1" bestFit="1" customWidth="1"/>
    <col min="16" max="16" width="3.42578125" style="1" bestFit="1" customWidth="1"/>
    <col min="17" max="17" width="5.42578125" style="1" bestFit="1" customWidth="1"/>
    <col min="18" max="18" width="6.5703125" style="1" bestFit="1" customWidth="1"/>
    <col min="19" max="19" width="5.28515625" style="1" bestFit="1" customWidth="1"/>
    <col min="20" max="20" width="5.42578125" style="1" bestFit="1" customWidth="1"/>
  </cols>
  <sheetData>
    <row r="1" spans="1:20" ht="26.25" x14ac:dyDescent="0.4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8.75" x14ac:dyDescent="0.3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5">
      <c r="A3" s="5" t="s">
        <v>2</v>
      </c>
      <c r="B3" s="6" t="s">
        <v>14</v>
      </c>
      <c r="C3" s="6" t="s">
        <v>111</v>
      </c>
      <c r="D3" s="6" t="s">
        <v>15</v>
      </c>
      <c r="E3" s="7" t="s">
        <v>105</v>
      </c>
      <c r="F3" s="7" t="s">
        <v>96</v>
      </c>
      <c r="G3" s="7" t="s">
        <v>106</v>
      </c>
      <c r="H3" s="7" t="s">
        <v>97</v>
      </c>
      <c r="I3" s="7" t="s">
        <v>107</v>
      </c>
      <c r="J3" s="7" t="s">
        <v>98</v>
      </c>
      <c r="K3" s="7" t="s">
        <v>108</v>
      </c>
      <c r="L3" s="7" t="s">
        <v>99</v>
      </c>
      <c r="M3" s="7" t="s">
        <v>109</v>
      </c>
      <c r="N3" s="7" t="s">
        <v>100</v>
      </c>
      <c r="O3" s="7" t="s">
        <v>110</v>
      </c>
      <c r="P3" s="7" t="s">
        <v>101</v>
      </c>
      <c r="Q3" s="7" t="s">
        <v>103</v>
      </c>
      <c r="R3" s="7" t="s">
        <v>102</v>
      </c>
      <c r="S3" s="7" t="s">
        <v>104</v>
      </c>
      <c r="T3" s="11" t="s">
        <v>112</v>
      </c>
    </row>
    <row r="4" spans="1:20" x14ac:dyDescent="0.25">
      <c r="A4" s="4">
        <v>36</v>
      </c>
      <c r="B4" s="2">
        <v>25140515</v>
      </c>
      <c r="C4" s="2" t="s">
        <v>3</v>
      </c>
      <c r="D4" s="2" t="s">
        <v>51</v>
      </c>
      <c r="E4" s="3">
        <v>99</v>
      </c>
      <c r="F4" s="3" t="s">
        <v>8</v>
      </c>
      <c r="G4" s="3">
        <v>100</v>
      </c>
      <c r="H4" s="3" t="s">
        <v>8</v>
      </c>
      <c r="I4" s="3">
        <v>82</v>
      </c>
      <c r="J4" s="3" t="s">
        <v>5</v>
      </c>
      <c r="K4" s="3">
        <v>96</v>
      </c>
      <c r="L4" s="3" t="s">
        <v>8</v>
      </c>
      <c r="M4" s="3">
        <v>100</v>
      </c>
      <c r="N4" s="3" t="s">
        <v>8</v>
      </c>
      <c r="O4" s="3">
        <v>100</v>
      </c>
      <c r="P4" s="3" t="s">
        <v>8</v>
      </c>
      <c r="Q4" s="3">
        <f>E4+G4+I4+K4+M4+O4-SMALL(Table35[[#This Row],[184]:[G6]],1)</f>
        <v>495</v>
      </c>
      <c r="R4" s="12">
        <f t="shared" ref="R4:R35" si="0">Q4/5</f>
        <v>99</v>
      </c>
      <c r="S4" s="3">
        <v>1</v>
      </c>
      <c r="T4" s="13" t="s">
        <v>4</v>
      </c>
    </row>
    <row r="5" spans="1:20" x14ac:dyDescent="0.25">
      <c r="A5" s="4">
        <v>37</v>
      </c>
      <c r="B5" s="2">
        <v>25140516</v>
      </c>
      <c r="C5" s="2" t="s">
        <v>1</v>
      </c>
      <c r="D5" s="2" t="s">
        <v>52</v>
      </c>
      <c r="E5" s="3">
        <v>96</v>
      </c>
      <c r="F5" s="3" t="s">
        <v>8</v>
      </c>
      <c r="G5" s="3">
        <v>98</v>
      </c>
      <c r="H5" s="3" t="s">
        <v>8</v>
      </c>
      <c r="I5" s="3">
        <v>71</v>
      </c>
      <c r="J5" s="3" t="s">
        <v>6</v>
      </c>
      <c r="K5" s="3">
        <v>92</v>
      </c>
      <c r="L5" s="3" t="s">
        <v>8</v>
      </c>
      <c r="M5" s="3">
        <v>99</v>
      </c>
      <c r="N5" s="3" t="s">
        <v>8</v>
      </c>
      <c r="O5" s="3">
        <v>99</v>
      </c>
      <c r="P5" s="3" t="s">
        <v>8</v>
      </c>
      <c r="Q5" s="3">
        <f>E5+G5+I5+K5+M5+O5-SMALL(Table35[[#This Row],[184]:[G6]],1)</f>
        <v>484</v>
      </c>
      <c r="R5" s="12">
        <f t="shared" si="0"/>
        <v>96.8</v>
      </c>
      <c r="S5" s="3">
        <v>2</v>
      </c>
      <c r="T5" s="13" t="s">
        <v>4</v>
      </c>
    </row>
    <row r="6" spans="1:20" x14ac:dyDescent="0.25">
      <c r="A6" s="4">
        <v>12</v>
      </c>
      <c r="B6" s="2">
        <v>25140491</v>
      </c>
      <c r="C6" s="2" t="s">
        <v>3</v>
      </c>
      <c r="D6" s="2" t="s">
        <v>27</v>
      </c>
      <c r="E6" s="3">
        <v>95</v>
      </c>
      <c r="F6" s="3" t="s">
        <v>8</v>
      </c>
      <c r="G6" s="3">
        <v>92</v>
      </c>
      <c r="H6" s="3" t="s">
        <v>8</v>
      </c>
      <c r="I6" s="3">
        <v>55</v>
      </c>
      <c r="J6" s="3" t="s">
        <v>12</v>
      </c>
      <c r="K6" s="3">
        <v>82</v>
      </c>
      <c r="L6" s="3" t="s">
        <v>5</v>
      </c>
      <c r="M6" s="3">
        <v>95</v>
      </c>
      <c r="N6" s="3" t="s">
        <v>8</v>
      </c>
      <c r="O6" s="3">
        <v>97</v>
      </c>
      <c r="P6" s="3" t="s">
        <v>8</v>
      </c>
      <c r="Q6" s="3">
        <f>E6+G6+I6+K6+M6+O6-SMALL(Table35[[#This Row],[184]:[G6]],1)</f>
        <v>461</v>
      </c>
      <c r="R6" s="12">
        <f t="shared" si="0"/>
        <v>92.2</v>
      </c>
      <c r="S6" s="3">
        <v>3</v>
      </c>
      <c r="T6" s="13" t="s">
        <v>4</v>
      </c>
    </row>
    <row r="7" spans="1:20" x14ac:dyDescent="0.25">
      <c r="A7" s="4">
        <v>45</v>
      </c>
      <c r="B7" s="2">
        <v>25140524</v>
      </c>
      <c r="C7" s="2" t="s">
        <v>3</v>
      </c>
      <c r="D7" s="2" t="s">
        <v>60</v>
      </c>
      <c r="E7" s="3">
        <v>95</v>
      </c>
      <c r="F7" s="3" t="s">
        <v>8</v>
      </c>
      <c r="G7" s="3">
        <v>86</v>
      </c>
      <c r="H7" s="3" t="s">
        <v>5</v>
      </c>
      <c r="I7" s="3">
        <v>61</v>
      </c>
      <c r="J7" s="3" t="s">
        <v>9</v>
      </c>
      <c r="K7" s="3">
        <v>86</v>
      </c>
      <c r="L7" s="3" t="s">
        <v>5</v>
      </c>
      <c r="M7" s="3">
        <v>97</v>
      </c>
      <c r="N7" s="3" t="s">
        <v>8</v>
      </c>
      <c r="O7" s="3">
        <v>96</v>
      </c>
      <c r="P7" s="3" t="s">
        <v>8</v>
      </c>
      <c r="Q7" s="3">
        <f>E7+G7+I7+K7+M7+O7-SMALL(Table35[[#This Row],[184]:[G6]],1)</f>
        <v>460</v>
      </c>
      <c r="R7" s="12">
        <f t="shared" si="0"/>
        <v>92</v>
      </c>
      <c r="S7" s="3">
        <v>4</v>
      </c>
      <c r="T7" s="13" t="s">
        <v>4</v>
      </c>
    </row>
    <row r="8" spans="1:20" x14ac:dyDescent="0.25">
      <c r="A8" s="4">
        <v>30</v>
      </c>
      <c r="B8" s="2">
        <v>25140509</v>
      </c>
      <c r="C8" s="2" t="s">
        <v>1</v>
      </c>
      <c r="D8" s="2" t="s">
        <v>45</v>
      </c>
      <c r="E8" s="3">
        <v>90</v>
      </c>
      <c r="F8" s="3" t="s">
        <v>5</v>
      </c>
      <c r="G8" s="3">
        <v>91</v>
      </c>
      <c r="H8" s="3" t="s">
        <v>5</v>
      </c>
      <c r="I8" s="3">
        <v>82</v>
      </c>
      <c r="J8" s="3" t="s">
        <v>5</v>
      </c>
      <c r="K8" s="3">
        <v>88</v>
      </c>
      <c r="L8" s="3" t="s">
        <v>5</v>
      </c>
      <c r="M8" s="3">
        <v>94</v>
      </c>
      <c r="N8" s="3" t="s">
        <v>8</v>
      </c>
      <c r="O8" s="3">
        <v>96</v>
      </c>
      <c r="P8" s="3" t="s">
        <v>8</v>
      </c>
      <c r="Q8" s="3">
        <f>E8+G8+I8+K8+M8+O8-SMALL(Table35[[#This Row],[184]:[G6]],1)</f>
        <v>459</v>
      </c>
      <c r="R8" s="12">
        <f t="shared" si="0"/>
        <v>91.8</v>
      </c>
      <c r="S8" s="3">
        <v>5</v>
      </c>
      <c r="T8" s="13" t="s">
        <v>4</v>
      </c>
    </row>
    <row r="9" spans="1:20" x14ac:dyDescent="0.25">
      <c r="A9" s="4">
        <v>39</v>
      </c>
      <c r="B9" s="2">
        <v>25140518</v>
      </c>
      <c r="C9" s="2" t="s">
        <v>3</v>
      </c>
      <c r="D9" s="2" t="s">
        <v>54</v>
      </c>
      <c r="E9" s="3">
        <v>93</v>
      </c>
      <c r="F9" s="3" t="s">
        <v>8</v>
      </c>
      <c r="G9" s="3">
        <v>91</v>
      </c>
      <c r="H9" s="3" t="s">
        <v>5</v>
      </c>
      <c r="I9" s="3">
        <v>64</v>
      </c>
      <c r="J9" s="3" t="s">
        <v>9</v>
      </c>
      <c r="K9" s="3">
        <v>85</v>
      </c>
      <c r="L9" s="3" t="s">
        <v>5</v>
      </c>
      <c r="M9" s="3">
        <v>91</v>
      </c>
      <c r="N9" s="3" t="s">
        <v>5</v>
      </c>
      <c r="O9" s="3">
        <v>95</v>
      </c>
      <c r="P9" s="3" t="s">
        <v>5</v>
      </c>
      <c r="Q9" s="3">
        <f>E9+G9+I9+K9+M9+O9-SMALL(Table35[[#This Row],[184]:[G6]],1)</f>
        <v>455</v>
      </c>
      <c r="R9" s="12">
        <f t="shared" si="0"/>
        <v>91</v>
      </c>
      <c r="S9" s="3">
        <v>6</v>
      </c>
      <c r="T9" s="13" t="s">
        <v>4</v>
      </c>
    </row>
    <row r="10" spans="1:20" x14ac:dyDescent="0.25">
      <c r="A10" s="4">
        <v>16</v>
      </c>
      <c r="B10" s="2">
        <v>25140495</v>
      </c>
      <c r="C10" s="2" t="s">
        <v>1</v>
      </c>
      <c r="D10" s="2" t="s">
        <v>31</v>
      </c>
      <c r="E10" s="3">
        <v>95</v>
      </c>
      <c r="F10" s="3" t="s">
        <v>8</v>
      </c>
      <c r="G10" s="3">
        <v>94</v>
      </c>
      <c r="H10" s="3" t="s">
        <v>8</v>
      </c>
      <c r="I10" s="3">
        <v>62</v>
      </c>
      <c r="J10" s="3" t="s">
        <v>9</v>
      </c>
      <c r="K10" s="3">
        <v>73</v>
      </c>
      <c r="L10" s="3" t="s">
        <v>6</v>
      </c>
      <c r="M10" s="3">
        <v>94</v>
      </c>
      <c r="N10" s="3" t="s">
        <v>8</v>
      </c>
      <c r="O10" s="3">
        <v>97</v>
      </c>
      <c r="P10" s="3" t="s">
        <v>8</v>
      </c>
      <c r="Q10" s="3">
        <f>E10+G10+I10+K10+M10+O10-SMALL(Table35[[#This Row],[184]:[G6]],1)</f>
        <v>453</v>
      </c>
      <c r="R10" s="12">
        <f t="shared" si="0"/>
        <v>90.6</v>
      </c>
      <c r="S10" s="3">
        <v>7</v>
      </c>
      <c r="T10" s="13" t="s">
        <v>4</v>
      </c>
    </row>
    <row r="11" spans="1:20" x14ac:dyDescent="0.25">
      <c r="A11" s="4">
        <v>44</v>
      </c>
      <c r="B11" s="2">
        <v>25140523</v>
      </c>
      <c r="C11" s="2" t="s">
        <v>3</v>
      </c>
      <c r="D11" s="2" t="s">
        <v>59</v>
      </c>
      <c r="E11" s="3">
        <v>94</v>
      </c>
      <c r="F11" s="3" t="s">
        <v>8</v>
      </c>
      <c r="G11" s="3">
        <v>92</v>
      </c>
      <c r="H11" s="3" t="s">
        <v>8</v>
      </c>
      <c r="I11" s="3">
        <v>61</v>
      </c>
      <c r="J11" s="3" t="s">
        <v>9</v>
      </c>
      <c r="K11" s="3">
        <v>72</v>
      </c>
      <c r="L11" s="3" t="s">
        <v>6</v>
      </c>
      <c r="M11" s="3">
        <v>98</v>
      </c>
      <c r="N11" s="3" t="s">
        <v>8</v>
      </c>
      <c r="O11" s="3">
        <v>97</v>
      </c>
      <c r="P11" s="3" t="s">
        <v>8</v>
      </c>
      <c r="Q11" s="3">
        <f>E11+G11+I11+K11+M11+O11-SMALL(Table35[[#This Row],[184]:[G6]],1)</f>
        <v>453</v>
      </c>
      <c r="R11" s="12">
        <f t="shared" si="0"/>
        <v>90.6</v>
      </c>
      <c r="S11" s="3">
        <v>8</v>
      </c>
      <c r="T11" s="13" t="s">
        <v>4</v>
      </c>
    </row>
    <row r="12" spans="1:20" x14ac:dyDescent="0.25">
      <c r="A12" s="4">
        <v>58</v>
      </c>
      <c r="B12" s="2">
        <v>25140537</v>
      </c>
      <c r="C12" s="2" t="s">
        <v>1</v>
      </c>
      <c r="D12" s="2" t="s">
        <v>73</v>
      </c>
      <c r="E12" s="3">
        <v>94</v>
      </c>
      <c r="F12" s="3" t="s">
        <v>8</v>
      </c>
      <c r="G12" s="3">
        <v>91</v>
      </c>
      <c r="H12" s="3" t="s">
        <v>5</v>
      </c>
      <c r="I12" s="3">
        <v>61</v>
      </c>
      <c r="J12" s="3" t="s">
        <v>9</v>
      </c>
      <c r="K12" s="3">
        <v>74</v>
      </c>
      <c r="L12" s="3" t="s">
        <v>6</v>
      </c>
      <c r="M12" s="3">
        <v>94</v>
      </c>
      <c r="N12" s="3" t="s">
        <v>8</v>
      </c>
      <c r="O12" s="3">
        <v>96</v>
      </c>
      <c r="P12" s="3" t="s">
        <v>8</v>
      </c>
      <c r="Q12" s="3">
        <f>E12+G12+I12+K12+M12+O12-SMALL(Table35[[#This Row],[184]:[G6]],1)</f>
        <v>449</v>
      </c>
      <c r="R12" s="12">
        <f t="shared" si="0"/>
        <v>89.8</v>
      </c>
      <c r="S12" s="3">
        <v>9</v>
      </c>
      <c r="T12" s="13" t="s">
        <v>4</v>
      </c>
    </row>
    <row r="13" spans="1:20" x14ac:dyDescent="0.25">
      <c r="A13" s="4">
        <v>22</v>
      </c>
      <c r="B13" s="2">
        <v>25140501</v>
      </c>
      <c r="C13" s="2" t="s">
        <v>1</v>
      </c>
      <c r="D13" s="2" t="s">
        <v>37</v>
      </c>
      <c r="E13" s="3">
        <v>91</v>
      </c>
      <c r="F13" s="3" t="s">
        <v>5</v>
      </c>
      <c r="G13" s="3">
        <v>85</v>
      </c>
      <c r="H13" s="3" t="s">
        <v>6</v>
      </c>
      <c r="I13" s="3">
        <v>53</v>
      </c>
      <c r="J13" s="3" t="s">
        <v>12</v>
      </c>
      <c r="K13" s="3">
        <v>85</v>
      </c>
      <c r="L13" s="3" t="s">
        <v>5</v>
      </c>
      <c r="M13" s="3">
        <v>93</v>
      </c>
      <c r="N13" s="3" t="s">
        <v>5</v>
      </c>
      <c r="O13" s="3">
        <v>94</v>
      </c>
      <c r="P13" s="3" t="s">
        <v>5</v>
      </c>
      <c r="Q13" s="3">
        <f>E13+G13+I13+K13+M13+O13-SMALL(Table35[[#This Row],[184]:[G6]],1)</f>
        <v>448</v>
      </c>
      <c r="R13" s="12">
        <f t="shared" si="0"/>
        <v>89.6</v>
      </c>
      <c r="S13" s="3">
        <v>10</v>
      </c>
      <c r="T13" s="13" t="s">
        <v>4</v>
      </c>
    </row>
    <row r="14" spans="1:20" x14ac:dyDescent="0.25">
      <c r="A14" s="4">
        <v>20</v>
      </c>
      <c r="B14" s="2">
        <v>25140499</v>
      </c>
      <c r="C14" s="2" t="s">
        <v>1</v>
      </c>
      <c r="D14" s="2" t="s">
        <v>35</v>
      </c>
      <c r="E14" s="3">
        <v>89</v>
      </c>
      <c r="F14" s="3" t="s">
        <v>5</v>
      </c>
      <c r="G14" s="3">
        <v>92</v>
      </c>
      <c r="H14" s="3" t="s">
        <v>8</v>
      </c>
      <c r="I14" s="3">
        <v>71</v>
      </c>
      <c r="J14" s="3" t="s">
        <v>6</v>
      </c>
      <c r="K14" s="3">
        <v>75</v>
      </c>
      <c r="L14" s="3" t="s">
        <v>6</v>
      </c>
      <c r="M14" s="3">
        <v>95</v>
      </c>
      <c r="N14" s="3" t="s">
        <v>8</v>
      </c>
      <c r="O14" s="3">
        <v>96</v>
      </c>
      <c r="P14" s="3" t="s">
        <v>8</v>
      </c>
      <c r="Q14" s="3">
        <f>E14+G14+I14+K14+M14+O14-SMALL(Table35[[#This Row],[184]:[G6]],1)</f>
        <v>447</v>
      </c>
      <c r="R14" s="12">
        <f t="shared" si="0"/>
        <v>89.4</v>
      </c>
      <c r="S14" s="3">
        <v>11</v>
      </c>
      <c r="T14" s="13" t="s">
        <v>4</v>
      </c>
    </row>
    <row r="15" spans="1:20" x14ac:dyDescent="0.25">
      <c r="A15" s="4">
        <v>18</v>
      </c>
      <c r="B15" s="2">
        <v>25140497</v>
      </c>
      <c r="C15" s="2" t="s">
        <v>3</v>
      </c>
      <c r="D15" s="2" t="s">
        <v>33</v>
      </c>
      <c r="E15" s="3">
        <v>92</v>
      </c>
      <c r="F15" s="3" t="s">
        <v>8</v>
      </c>
      <c r="G15" s="3">
        <v>82</v>
      </c>
      <c r="H15" s="3" t="s">
        <v>6</v>
      </c>
      <c r="I15" s="3">
        <v>53</v>
      </c>
      <c r="J15" s="3" t="s">
        <v>12</v>
      </c>
      <c r="K15" s="3">
        <v>82</v>
      </c>
      <c r="L15" s="3" t="s">
        <v>5</v>
      </c>
      <c r="M15" s="3">
        <v>92</v>
      </c>
      <c r="N15" s="3" t="s">
        <v>5</v>
      </c>
      <c r="O15" s="3">
        <v>92</v>
      </c>
      <c r="P15" s="3" t="s">
        <v>6</v>
      </c>
      <c r="Q15" s="3">
        <f>E15+G15+I15+K15+M15+O15-SMALL(Table35[[#This Row],[184]:[G6]],1)</f>
        <v>440</v>
      </c>
      <c r="R15" s="12">
        <f t="shared" si="0"/>
        <v>88</v>
      </c>
      <c r="S15" s="3">
        <v>12</v>
      </c>
      <c r="T15" s="13" t="s">
        <v>4</v>
      </c>
    </row>
    <row r="16" spans="1:20" x14ac:dyDescent="0.25">
      <c r="A16" s="4">
        <v>2</v>
      </c>
      <c r="B16" s="2">
        <v>25140481</v>
      </c>
      <c r="C16" s="2" t="s">
        <v>1</v>
      </c>
      <c r="D16" s="2" t="s">
        <v>17</v>
      </c>
      <c r="E16" s="3">
        <v>89</v>
      </c>
      <c r="F16" s="3" t="s">
        <v>5</v>
      </c>
      <c r="G16" s="3">
        <v>84</v>
      </c>
      <c r="H16" s="3" t="s">
        <v>6</v>
      </c>
      <c r="I16" s="3">
        <v>72</v>
      </c>
      <c r="J16" s="3" t="s">
        <v>6</v>
      </c>
      <c r="K16" s="3">
        <v>76</v>
      </c>
      <c r="L16" s="3" t="s">
        <v>6</v>
      </c>
      <c r="M16" s="3">
        <v>94</v>
      </c>
      <c r="N16" s="3" t="s">
        <v>8</v>
      </c>
      <c r="O16" s="3">
        <v>94</v>
      </c>
      <c r="P16" s="3" t="s">
        <v>5</v>
      </c>
      <c r="Q16" s="3">
        <f>E16+G16+I16+K16+M16+O16-SMALL(Table35[[#This Row],[184]:[G6]],1)</f>
        <v>437</v>
      </c>
      <c r="R16" s="12">
        <f t="shared" si="0"/>
        <v>87.4</v>
      </c>
      <c r="S16" s="3">
        <v>13</v>
      </c>
      <c r="T16" s="13" t="s">
        <v>4</v>
      </c>
    </row>
    <row r="17" spans="1:20" x14ac:dyDescent="0.25">
      <c r="A17" s="4">
        <v>21</v>
      </c>
      <c r="B17" s="2">
        <v>25140500</v>
      </c>
      <c r="C17" s="2" t="s">
        <v>3</v>
      </c>
      <c r="D17" s="2" t="s">
        <v>36</v>
      </c>
      <c r="E17" s="3">
        <v>93</v>
      </c>
      <c r="F17" s="3" t="s">
        <v>8</v>
      </c>
      <c r="G17" s="3">
        <v>83</v>
      </c>
      <c r="H17" s="3" t="s">
        <v>6</v>
      </c>
      <c r="I17" s="3">
        <v>61</v>
      </c>
      <c r="J17" s="3" t="s">
        <v>9</v>
      </c>
      <c r="K17" s="3">
        <v>74</v>
      </c>
      <c r="L17" s="3" t="s">
        <v>6</v>
      </c>
      <c r="M17" s="3">
        <v>93</v>
      </c>
      <c r="N17" s="3" t="s">
        <v>5</v>
      </c>
      <c r="O17" s="3">
        <v>94</v>
      </c>
      <c r="P17" s="3" t="s">
        <v>5</v>
      </c>
      <c r="Q17" s="3">
        <f>E17+G17+I17+K17+M17+O17-SMALL(Table35[[#This Row],[184]:[G6]],1)</f>
        <v>437</v>
      </c>
      <c r="R17" s="12">
        <f t="shared" si="0"/>
        <v>87.4</v>
      </c>
      <c r="S17" s="3">
        <v>14</v>
      </c>
      <c r="T17" s="13" t="s">
        <v>4</v>
      </c>
    </row>
    <row r="18" spans="1:20" x14ac:dyDescent="0.25">
      <c r="A18" s="4">
        <v>1</v>
      </c>
      <c r="B18" s="2">
        <v>25140480</v>
      </c>
      <c r="C18" s="2" t="s">
        <v>3</v>
      </c>
      <c r="D18" s="2" t="s">
        <v>16</v>
      </c>
      <c r="E18" s="3">
        <v>91</v>
      </c>
      <c r="F18" s="3" t="s">
        <v>5</v>
      </c>
      <c r="G18" s="3">
        <v>85</v>
      </c>
      <c r="H18" s="3" t="s">
        <v>6</v>
      </c>
      <c r="I18" s="3">
        <v>50</v>
      </c>
      <c r="J18" s="3" t="s">
        <v>7</v>
      </c>
      <c r="K18" s="3">
        <v>72</v>
      </c>
      <c r="L18" s="3" t="s">
        <v>6</v>
      </c>
      <c r="M18" s="3">
        <v>93</v>
      </c>
      <c r="N18" s="3" t="s">
        <v>5</v>
      </c>
      <c r="O18" s="3">
        <v>94</v>
      </c>
      <c r="P18" s="3" t="s">
        <v>5</v>
      </c>
      <c r="Q18" s="3">
        <f>E18+G18+I18+K18+M18+O18-SMALL(Table35[[#This Row],[184]:[G6]],1)</f>
        <v>435</v>
      </c>
      <c r="R18" s="12">
        <f t="shared" si="0"/>
        <v>87</v>
      </c>
      <c r="S18" s="3">
        <v>15</v>
      </c>
      <c r="T18" s="13" t="s">
        <v>4</v>
      </c>
    </row>
    <row r="19" spans="1:20" x14ac:dyDescent="0.25">
      <c r="A19" s="4">
        <v>31</v>
      </c>
      <c r="B19" s="2">
        <v>25140510</v>
      </c>
      <c r="C19" s="2" t="s">
        <v>3</v>
      </c>
      <c r="D19" s="2" t="s">
        <v>46</v>
      </c>
      <c r="E19" s="3">
        <v>91</v>
      </c>
      <c r="F19" s="3" t="s">
        <v>5</v>
      </c>
      <c r="G19" s="3">
        <v>81</v>
      </c>
      <c r="H19" s="3" t="s">
        <v>6</v>
      </c>
      <c r="I19" s="3">
        <v>61</v>
      </c>
      <c r="J19" s="3" t="s">
        <v>9</v>
      </c>
      <c r="K19" s="3">
        <v>72</v>
      </c>
      <c r="L19" s="3" t="s">
        <v>6</v>
      </c>
      <c r="M19" s="3">
        <v>93</v>
      </c>
      <c r="N19" s="3" t="s">
        <v>5</v>
      </c>
      <c r="O19" s="3">
        <v>94</v>
      </c>
      <c r="P19" s="3" t="s">
        <v>5</v>
      </c>
      <c r="Q19" s="3">
        <f>E19+G19+I19+K19+M19+O19-SMALL(Table35[[#This Row],[184]:[G6]],1)</f>
        <v>431</v>
      </c>
      <c r="R19" s="12">
        <f t="shared" si="0"/>
        <v>86.2</v>
      </c>
      <c r="S19" s="3">
        <v>16</v>
      </c>
      <c r="T19" s="13" t="s">
        <v>4</v>
      </c>
    </row>
    <row r="20" spans="1:20" x14ac:dyDescent="0.25">
      <c r="A20" s="4">
        <v>8</v>
      </c>
      <c r="B20" s="2">
        <v>25140487</v>
      </c>
      <c r="C20" s="2" t="s">
        <v>1</v>
      </c>
      <c r="D20" s="2" t="s">
        <v>23</v>
      </c>
      <c r="E20" s="3">
        <v>94</v>
      </c>
      <c r="F20" s="3" t="s">
        <v>8</v>
      </c>
      <c r="G20" s="3">
        <v>81</v>
      </c>
      <c r="H20" s="3" t="s">
        <v>6</v>
      </c>
      <c r="I20" s="3">
        <v>63</v>
      </c>
      <c r="J20" s="3" t="s">
        <v>9</v>
      </c>
      <c r="K20" s="3">
        <v>67</v>
      </c>
      <c r="L20" s="3" t="s">
        <v>9</v>
      </c>
      <c r="M20" s="3">
        <v>93</v>
      </c>
      <c r="N20" s="3" t="s">
        <v>5</v>
      </c>
      <c r="O20" s="3">
        <v>94</v>
      </c>
      <c r="P20" s="3" t="s">
        <v>5</v>
      </c>
      <c r="Q20" s="3">
        <f>E20+G20+I20+K20+M20+O20-SMALL(Table35[[#This Row],[184]:[G6]],1)</f>
        <v>429</v>
      </c>
      <c r="R20" s="12">
        <f t="shared" si="0"/>
        <v>85.8</v>
      </c>
      <c r="S20" s="3">
        <v>17</v>
      </c>
      <c r="T20" s="13" t="s">
        <v>4</v>
      </c>
    </row>
    <row r="21" spans="1:20" x14ac:dyDescent="0.25">
      <c r="A21" s="4">
        <v>26</v>
      </c>
      <c r="B21" s="2">
        <v>25140505</v>
      </c>
      <c r="C21" s="2" t="s">
        <v>1</v>
      </c>
      <c r="D21" s="2" t="s">
        <v>41</v>
      </c>
      <c r="E21" s="3">
        <v>86</v>
      </c>
      <c r="F21" s="3" t="s">
        <v>6</v>
      </c>
      <c r="G21" s="3">
        <v>93</v>
      </c>
      <c r="H21" s="3" t="s">
        <v>8</v>
      </c>
      <c r="I21" s="3">
        <v>63</v>
      </c>
      <c r="J21" s="3" t="s">
        <v>9</v>
      </c>
      <c r="K21" s="3">
        <v>68</v>
      </c>
      <c r="L21" s="3" t="s">
        <v>9</v>
      </c>
      <c r="M21" s="3">
        <v>86</v>
      </c>
      <c r="N21" s="3" t="s">
        <v>6</v>
      </c>
      <c r="O21" s="3">
        <v>93</v>
      </c>
      <c r="P21" s="3" t="s">
        <v>5</v>
      </c>
      <c r="Q21" s="3">
        <f>E21+G21+I21+K21+M21+O21-SMALL(Table35[[#This Row],[184]:[G6]],1)</f>
        <v>426</v>
      </c>
      <c r="R21" s="12">
        <f t="shared" si="0"/>
        <v>85.2</v>
      </c>
      <c r="S21" s="3">
        <v>18</v>
      </c>
      <c r="T21" s="13" t="s">
        <v>4</v>
      </c>
    </row>
    <row r="22" spans="1:20" x14ac:dyDescent="0.25">
      <c r="A22" s="4">
        <v>28</v>
      </c>
      <c r="B22" s="2">
        <v>25140507</v>
      </c>
      <c r="C22" s="2" t="s">
        <v>3</v>
      </c>
      <c r="D22" s="2" t="s">
        <v>43</v>
      </c>
      <c r="E22" s="3">
        <v>85</v>
      </c>
      <c r="F22" s="3" t="s">
        <v>6</v>
      </c>
      <c r="G22" s="3">
        <v>91</v>
      </c>
      <c r="H22" s="3" t="s">
        <v>5</v>
      </c>
      <c r="I22" s="3">
        <v>51</v>
      </c>
      <c r="J22" s="3" t="s">
        <v>7</v>
      </c>
      <c r="K22" s="3">
        <v>66</v>
      </c>
      <c r="L22" s="3" t="s">
        <v>9</v>
      </c>
      <c r="M22" s="3">
        <v>91</v>
      </c>
      <c r="N22" s="3" t="s">
        <v>5</v>
      </c>
      <c r="O22" s="3">
        <v>93</v>
      </c>
      <c r="P22" s="3" t="s">
        <v>5</v>
      </c>
      <c r="Q22" s="3">
        <f>E22+G22+I22+K22+M22+O22-SMALL(Table35[[#This Row],[184]:[G6]],1)</f>
        <v>426</v>
      </c>
      <c r="R22" s="12">
        <f t="shared" si="0"/>
        <v>85.2</v>
      </c>
      <c r="S22" s="3">
        <v>19</v>
      </c>
      <c r="T22" s="13" t="s">
        <v>4</v>
      </c>
    </row>
    <row r="23" spans="1:20" x14ac:dyDescent="0.25">
      <c r="A23" s="4">
        <v>3</v>
      </c>
      <c r="B23" s="2">
        <v>25140482</v>
      </c>
      <c r="C23" s="2" t="s">
        <v>1</v>
      </c>
      <c r="D23" s="2" t="s">
        <v>18</v>
      </c>
      <c r="E23" s="3">
        <v>85</v>
      </c>
      <c r="F23" s="3" t="s">
        <v>6</v>
      </c>
      <c r="G23" s="3">
        <v>86</v>
      </c>
      <c r="H23" s="3" t="s">
        <v>5</v>
      </c>
      <c r="I23" s="3">
        <v>62</v>
      </c>
      <c r="J23" s="3" t="s">
        <v>9</v>
      </c>
      <c r="K23" s="3">
        <v>63</v>
      </c>
      <c r="L23" s="3" t="s">
        <v>9</v>
      </c>
      <c r="M23" s="3">
        <v>94</v>
      </c>
      <c r="N23" s="3" t="s">
        <v>8</v>
      </c>
      <c r="O23" s="3">
        <v>93</v>
      </c>
      <c r="P23" s="3" t="s">
        <v>5</v>
      </c>
      <c r="Q23" s="3">
        <f>E23+G23+I23+K23+M23+O23-SMALL(Table35[[#This Row],[184]:[G6]],1)</f>
        <v>421</v>
      </c>
      <c r="R23" s="12">
        <f t="shared" si="0"/>
        <v>84.2</v>
      </c>
      <c r="S23" s="3">
        <v>20</v>
      </c>
      <c r="T23" s="13" t="s">
        <v>4</v>
      </c>
    </row>
    <row r="24" spans="1:20" x14ac:dyDescent="0.25">
      <c r="A24" s="4">
        <v>33</v>
      </c>
      <c r="B24" s="2">
        <v>25140512</v>
      </c>
      <c r="C24" s="2" t="s">
        <v>3</v>
      </c>
      <c r="D24" s="2" t="s">
        <v>48</v>
      </c>
      <c r="E24" s="3">
        <v>88</v>
      </c>
      <c r="F24" s="3" t="s">
        <v>5</v>
      </c>
      <c r="G24" s="3">
        <v>89</v>
      </c>
      <c r="H24" s="3" t="s">
        <v>5</v>
      </c>
      <c r="I24" s="3">
        <v>53</v>
      </c>
      <c r="J24" s="3" t="s">
        <v>12</v>
      </c>
      <c r="K24" s="3">
        <v>63</v>
      </c>
      <c r="L24" s="3" t="s">
        <v>9</v>
      </c>
      <c r="M24" s="3">
        <v>88</v>
      </c>
      <c r="N24" s="3" t="s">
        <v>6</v>
      </c>
      <c r="O24" s="3">
        <v>93</v>
      </c>
      <c r="P24" s="3" t="s">
        <v>5</v>
      </c>
      <c r="Q24" s="3">
        <f>E24+G24+I24+K24+M24+O24-SMALL(Table35[[#This Row],[184]:[G6]],1)</f>
        <v>421</v>
      </c>
      <c r="R24" s="12">
        <f t="shared" si="0"/>
        <v>84.2</v>
      </c>
      <c r="S24" s="3">
        <v>21</v>
      </c>
      <c r="T24" s="13" t="s">
        <v>4</v>
      </c>
    </row>
    <row r="25" spans="1:20" x14ac:dyDescent="0.25">
      <c r="A25" s="4">
        <v>34</v>
      </c>
      <c r="B25" s="2">
        <v>25140513</v>
      </c>
      <c r="C25" s="2" t="s">
        <v>3</v>
      </c>
      <c r="D25" s="2" t="s">
        <v>49</v>
      </c>
      <c r="E25" s="3">
        <v>85</v>
      </c>
      <c r="F25" s="3" t="s">
        <v>6</v>
      </c>
      <c r="G25" s="3">
        <v>87</v>
      </c>
      <c r="H25" s="3" t="s">
        <v>5</v>
      </c>
      <c r="I25" s="3">
        <v>63</v>
      </c>
      <c r="J25" s="3" t="s">
        <v>9</v>
      </c>
      <c r="K25" s="3">
        <v>62</v>
      </c>
      <c r="L25" s="3" t="s">
        <v>9</v>
      </c>
      <c r="M25" s="3">
        <v>92</v>
      </c>
      <c r="N25" s="3" t="s">
        <v>5</v>
      </c>
      <c r="O25" s="3">
        <v>93</v>
      </c>
      <c r="P25" s="3" t="s">
        <v>5</v>
      </c>
      <c r="Q25" s="3">
        <f>E25+G25+I25+K25+M25+O25-SMALL(Table35[[#This Row],[184]:[G6]],1)</f>
        <v>420</v>
      </c>
      <c r="R25" s="12">
        <f t="shared" si="0"/>
        <v>84</v>
      </c>
      <c r="S25" s="3">
        <v>22</v>
      </c>
      <c r="T25" s="13" t="s">
        <v>4</v>
      </c>
    </row>
    <row r="26" spans="1:20" x14ac:dyDescent="0.25">
      <c r="A26" s="4">
        <v>60</v>
      </c>
      <c r="B26" s="2">
        <v>25140539</v>
      </c>
      <c r="C26" s="2" t="s">
        <v>1</v>
      </c>
      <c r="D26" s="2" t="s">
        <v>75</v>
      </c>
      <c r="E26" s="3">
        <v>87</v>
      </c>
      <c r="F26" s="3" t="s">
        <v>5</v>
      </c>
      <c r="G26" s="3">
        <v>92</v>
      </c>
      <c r="H26" s="3" t="s">
        <v>8</v>
      </c>
      <c r="I26" s="3">
        <v>48</v>
      </c>
      <c r="J26" s="3" t="s">
        <v>7</v>
      </c>
      <c r="K26" s="3">
        <v>61</v>
      </c>
      <c r="L26" s="3" t="s">
        <v>9</v>
      </c>
      <c r="M26" s="3">
        <v>87</v>
      </c>
      <c r="N26" s="3" t="s">
        <v>6</v>
      </c>
      <c r="O26" s="3">
        <v>93</v>
      </c>
      <c r="P26" s="3" t="s">
        <v>5</v>
      </c>
      <c r="Q26" s="3">
        <f>E26+G26+I26+K26+M26+O26-SMALL(Table35[[#This Row],[184]:[G6]],1)</f>
        <v>420</v>
      </c>
      <c r="R26" s="12">
        <f t="shared" si="0"/>
        <v>84</v>
      </c>
      <c r="S26" s="3">
        <v>23</v>
      </c>
      <c r="T26" s="13" t="s">
        <v>4</v>
      </c>
    </row>
    <row r="27" spans="1:20" x14ac:dyDescent="0.25">
      <c r="A27" s="4">
        <v>27</v>
      </c>
      <c r="B27" s="2">
        <v>25140506</v>
      </c>
      <c r="C27" s="2" t="s">
        <v>3</v>
      </c>
      <c r="D27" s="2" t="s">
        <v>42</v>
      </c>
      <c r="E27" s="3">
        <v>91</v>
      </c>
      <c r="F27" s="3" t="s">
        <v>5</v>
      </c>
      <c r="G27" s="3">
        <v>82</v>
      </c>
      <c r="H27" s="3" t="s">
        <v>6</v>
      </c>
      <c r="I27" s="3">
        <v>41</v>
      </c>
      <c r="J27" s="3" t="s">
        <v>11</v>
      </c>
      <c r="K27" s="3">
        <v>67</v>
      </c>
      <c r="L27" s="3" t="s">
        <v>9</v>
      </c>
      <c r="M27" s="3">
        <v>86</v>
      </c>
      <c r="N27" s="3" t="s">
        <v>6</v>
      </c>
      <c r="O27" s="3">
        <v>92</v>
      </c>
      <c r="P27" s="3" t="s">
        <v>6</v>
      </c>
      <c r="Q27" s="3">
        <f>E27+G27+I27+K27+M27+O27-SMALL(Table35[[#This Row],[184]:[G6]],1)</f>
        <v>418</v>
      </c>
      <c r="R27" s="12">
        <f t="shared" si="0"/>
        <v>83.6</v>
      </c>
      <c r="S27" s="3">
        <v>24</v>
      </c>
      <c r="T27" s="13" t="s">
        <v>4</v>
      </c>
    </row>
    <row r="28" spans="1:20" x14ac:dyDescent="0.25">
      <c r="A28" s="4">
        <v>71</v>
      </c>
      <c r="B28" s="2">
        <v>25140550</v>
      </c>
      <c r="C28" s="2" t="s">
        <v>1</v>
      </c>
      <c r="D28" s="2" t="s">
        <v>86</v>
      </c>
      <c r="E28" s="3">
        <v>88</v>
      </c>
      <c r="F28" s="3" t="s">
        <v>5</v>
      </c>
      <c r="G28" s="3">
        <v>82</v>
      </c>
      <c r="H28" s="3" t="s">
        <v>6</v>
      </c>
      <c r="I28" s="3">
        <v>40</v>
      </c>
      <c r="J28" s="3" t="s">
        <v>11</v>
      </c>
      <c r="K28" s="3">
        <v>65</v>
      </c>
      <c r="L28" s="3" t="s">
        <v>9</v>
      </c>
      <c r="M28" s="3">
        <v>91</v>
      </c>
      <c r="N28" s="3" t="s">
        <v>5</v>
      </c>
      <c r="O28" s="3">
        <v>92</v>
      </c>
      <c r="P28" s="3" t="s">
        <v>6</v>
      </c>
      <c r="Q28" s="3">
        <f>E28+G28+I28+K28+M28+O28-SMALL(Table35[[#This Row],[184]:[G6]],1)</f>
        <v>418</v>
      </c>
      <c r="R28" s="12">
        <f t="shared" si="0"/>
        <v>83.6</v>
      </c>
      <c r="S28" s="3">
        <v>25</v>
      </c>
      <c r="T28" s="13" t="s">
        <v>4</v>
      </c>
    </row>
    <row r="29" spans="1:20" x14ac:dyDescent="0.25">
      <c r="A29" s="4">
        <v>13</v>
      </c>
      <c r="B29" s="2">
        <v>25140492</v>
      </c>
      <c r="C29" s="2" t="s">
        <v>3</v>
      </c>
      <c r="D29" s="2" t="s">
        <v>28</v>
      </c>
      <c r="E29" s="3">
        <v>89</v>
      </c>
      <c r="F29" s="3" t="s">
        <v>5</v>
      </c>
      <c r="G29" s="3">
        <v>79</v>
      </c>
      <c r="H29" s="3" t="s">
        <v>9</v>
      </c>
      <c r="I29" s="3">
        <v>41</v>
      </c>
      <c r="J29" s="3" t="s">
        <v>11</v>
      </c>
      <c r="K29" s="3">
        <v>66</v>
      </c>
      <c r="L29" s="3" t="s">
        <v>9</v>
      </c>
      <c r="M29" s="3">
        <v>91</v>
      </c>
      <c r="N29" s="3" t="s">
        <v>5</v>
      </c>
      <c r="O29" s="3">
        <v>92</v>
      </c>
      <c r="P29" s="3" t="s">
        <v>6</v>
      </c>
      <c r="Q29" s="3">
        <f>E29+G29+I29+K29+M29+O29-SMALL(Table35[[#This Row],[184]:[G6]],1)</f>
        <v>417</v>
      </c>
      <c r="R29" s="12">
        <f t="shared" si="0"/>
        <v>83.4</v>
      </c>
      <c r="S29" s="3">
        <v>26</v>
      </c>
      <c r="T29" s="13" t="s">
        <v>4</v>
      </c>
    </row>
    <row r="30" spans="1:20" x14ac:dyDescent="0.25">
      <c r="A30" s="4">
        <v>47</v>
      </c>
      <c r="B30" s="2">
        <v>25140526</v>
      </c>
      <c r="C30" s="2" t="s">
        <v>1</v>
      </c>
      <c r="D30" s="2" t="s">
        <v>62</v>
      </c>
      <c r="E30" s="3">
        <v>83</v>
      </c>
      <c r="F30" s="3" t="s">
        <v>6</v>
      </c>
      <c r="G30" s="3">
        <v>85</v>
      </c>
      <c r="H30" s="3" t="s">
        <v>6</v>
      </c>
      <c r="I30" s="3">
        <v>52</v>
      </c>
      <c r="J30" s="3" t="s">
        <v>12</v>
      </c>
      <c r="K30" s="3">
        <v>61</v>
      </c>
      <c r="L30" s="3" t="s">
        <v>9</v>
      </c>
      <c r="M30" s="3">
        <v>88</v>
      </c>
      <c r="N30" s="3" t="s">
        <v>6</v>
      </c>
      <c r="O30" s="3">
        <v>90</v>
      </c>
      <c r="P30" s="3" t="s">
        <v>6</v>
      </c>
      <c r="Q30" s="3">
        <f>E30+G30+I30+K30+M30+O30-SMALL(Table35[[#This Row],[184]:[G6]],1)</f>
        <v>407</v>
      </c>
      <c r="R30" s="12">
        <f t="shared" si="0"/>
        <v>81.400000000000006</v>
      </c>
      <c r="S30" s="3">
        <v>27</v>
      </c>
      <c r="T30" s="13" t="s">
        <v>4</v>
      </c>
    </row>
    <row r="31" spans="1:20" x14ac:dyDescent="0.25">
      <c r="A31" s="4">
        <v>68</v>
      </c>
      <c r="B31" s="2">
        <v>25140547</v>
      </c>
      <c r="C31" s="2" t="s">
        <v>1</v>
      </c>
      <c r="D31" s="2" t="s">
        <v>83</v>
      </c>
      <c r="E31" s="3">
        <v>83</v>
      </c>
      <c r="F31" s="3" t="s">
        <v>6</v>
      </c>
      <c r="G31" s="3">
        <v>80</v>
      </c>
      <c r="H31" s="3" t="s">
        <v>9</v>
      </c>
      <c r="I31" s="3">
        <v>50</v>
      </c>
      <c r="J31" s="3" t="s">
        <v>7</v>
      </c>
      <c r="K31" s="3">
        <v>68</v>
      </c>
      <c r="L31" s="3" t="s">
        <v>9</v>
      </c>
      <c r="M31" s="3">
        <v>87</v>
      </c>
      <c r="N31" s="3" t="s">
        <v>6</v>
      </c>
      <c r="O31" s="3">
        <v>88</v>
      </c>
      <c r="P31" s="3" t="s">
        <v>9</v>
      </c>
      <c r="Q31" s="3">
        <f>E31+G31+I31+K31+M31+O31-SMALL(Table35[[#This Row],[184]:[G6]],1)</f>
        <v>406</v>
      </c>
      <c r="R31" s="12">
        <f t="shared" si="0"/>
        <v>81.2</v>
      </c>
      <c r="S31" s="3">
        <v>28</v>
      </c>
      <c r="T31" s="13" t="s">
        <v>4</v>
      </c>
    </row>
    <row r="32" spans="1:20" x14ac:dyDescent="0.25">
      <c r="A32" s="4">
        <v>19</v>
      </c>
      <c r="B32" s="2">
        <v>25140498</v>
      </c>
      <c r="C32" s="2" t="s">
        <v>1</v>
      </c>
      <c r="D32" s="2" t="s">
        <v>34</v>
      </c>
      <c r="E32" s="3">
        <v>87</v>
      </c>
      <c r="F32" s="3" t="s">
        <v>5</v>
      </c>
      <c r="G32" s="3">
        <v>79</v>
      </c>
      <c r="H32" s="3" t="s">
        <v>9</v>
      </c>
      <c r="I32" s="3">
        <v>43</v>
      </c>
      <c r="J32" s="3" t="s">
        <v>11</v>
      </c>
      <c r="K32" s="3">
        <v>62</v>
      </c>
      <c r="L32" s="3" t="s">
        <v>9</v>
      </c>
      <c r="M32" s="3">
        <v>85</v>
      </c>
      <c r="N32" s="3" t="s">
        <v>6</v>
      </c>
      <c r="O32" s="3">
        <v>88</v>
      </c>
      <c r="P32" s="3" t="s">
        <v>9</v>
      </c>
      <c r="Q32" s="3">
        <f>E32+G32+I32+K32+M32+O32-SMALL(Table35[[#This Row],[184]:[G6]],1)</f>
        <v>401</v>
      </c>
      <c r="R32" s="12">
        <f t="shared" si="0"/>
        <v>80.2</v>
      </c>
      <c r="S32" s="3">
        <v>29</v>
      </c>
      <c r="T32" s="13" t="s">
        <v>4</v>
      </c>
    </row>
    <row r="33" spans="1:20" x14ac:dyDescent="0.25">
      <c r="A33" s="4">
        <v>25</v>
      </c>
      <c r="B33" s="2">
        <v>25140504</v>
      </c>
      <c r="C33" s="2" t="s">
        <v>1</v>
      </c>
      <c r="D33" s="2" t="s">
        <v>40</v>
      </c>
      <c r="E33" s="3">
        <v>82</v>
      </c>
      <c r="F33" s="3" t="s">
        <v>6</v>
      </c>
      <c r="G33" s="3">
        <v>84</v>
      </c>
      <c r="H33" s="3" t="s">
        <v>6</v>
      </c>
      <c r="I33" s="3">
        <v>46</v>
      </c>
      <c r="J33" s="3" t="s">
        <v>7</v>
      </c>
      <c r="K33" s="3">
        <v>62</v>
      </c>
      <c r="L33" s="3" t="s">
        <v>9</v>
      </c>
      <c r="M33" s="3">
        <v>80</v>
      </c>
      <c r="N33" s="3" t="s">
        <v>9</v>
      </c>
      <c r="O33" s="3">
        <v>89</v>
      </c>
      <c r="P33" s="3" t="s">
        <v>6</v>
      </c>
      <c r="Q33" s="3">
        <f>E33+G33+I33+K33+M33+O33-SMALL(Table35[[#This Row],[184]:[G6]],1)</f>
        <v>397</v>
      </c>
      <c r="R33" s="12">
        <f t="shared" si="0"/>
        <v>79.400000000000006</v>
      </c>
      <c r="S33" s="3">
        <v>30</v>
      </c>
      <c r="T33" s="13" t="s">
        <v>4</v>
      </c>
    </row>
    <row r="34" spans="1:20" x14ac:dyDescent="0.25">
      <c r="A34" s="4">
        <v>41</v>
      </c>
      <c r="B34" s="2">
        <v>25140520</v>
      </c>
      <c r="C34" s="2" t="s">
        <v>1</v>
      </c>
      <c r="D34" s="2" t="s">
        <v>56</v>
      </c>
      <c r="E34" s="3">
        <v>76</v>
      </c>
      <c r="F34" s="3" t="s">
        <v>9</v>
      </c>
      <c r="G34" s="3">
        <v>81</v>
      </c>
      <c r="H34" s="3" t="s">
        <v>6</v>
      </c>
      <c r="I34" s="3">
        <v>35</v>
      </c>
      <c r="J34" s="3" t="s">
        <v>10</v>
      </c>
      <c r="K34" s="3">
        <v>65</v>
      </c>
      <c r="L34" s="3" t="s">
        <v>9</v>
      </c>
      <c r="M34" s="3">
        <v>88</v>
      </c>
      <c r="N34" s="3" t="s">
        <v>6</v>
      </c>
      <c r="O34" s="3">
        <v>87</v>
      </c>
      <c r="P34" s="3" t="s">
        <v>9</v>
      </c>
      <c r="Q34" s="3">
        <f>E34+G34+I34+K34+M34+O34-SMALL(Table35[[#This Row],[184]:[G6]],1)</f>
        <v>397</v>
      </c>
      <c r="R34" s="12">
        <f t="shared" si="0"/>
        <v>79.400000000000006</v>
      </c>
      <c r="S34" s="3">
        <v>31</v>
      </c>
      <c r="T34" s="13" t="s">
        <v>4</v>
      </c>
    </row>
    <row r="35" spans="1:20" x14ac:dyDescent="0.25">
      <c r="A35" s="4">
        <v>63</v>
      </c>
      <c r="B35" s="2">
        <v>25140542</v>
      </c>
      <c r="C35" s="2" t="s">
        <v>1</v>
      </c>
      <c r="D35" s="2" t="s">
        <v>78</v>
      </c>
      <c r="E35" s="3">
        <v>89</v>
      </c>
      <c r="F35" s="3" t="s">
        <v>5</v>
      </c>
      <c r="G35" s="3">
        <v>83</v>
      </c>
      <c r="H35" s="3" t="s">
        <v>6</v>
      </c>
      <c r="I35" s="3">
        <v>47</v>
      </c>
      <c r="J35" s="3" t="s">
        <v>7</v>
      </c>
      <c r="K35" s="3">
        <v>42</v>
      </c>
      <c r="L35" s="3" t="s">
        <v>11</v>
      </c>
      <c r="M35" s="3">
        <v>84</v>
      </c>
      <c r="N35" s="3" t="s">
        <v>6</v>
      </c>
      <c r="O35" s="3">
        <v>91</v>
      </c>
      <c r="P35" s="3" t="s">
        <v>6</v>
      </c>
      <c r="Q35" s="3">
        <f>E35+G35+I35+K35+M35+O35-SMALL(Table35[[#This Row],[184]:[G6]],1)</f>
        <v>394</v>
      </c>
      <c r="R35" s="12">
        <f t="shared" si="0"/>
        <v>78.8</v>
      </c>
      <c r="S35" s="3">
        <v>32</v>
      </c>
      <c r="T35" s="13" t="s">
        <v>4</v>
      </c>
    </row>
    <row r="36" spans="1:20" x14ac:dyDescent="0.25">
      <c r="A36" s="4">
        <v>23</v>
      </c>
      <c r="B36" s="2">
        <v>25140502</v>
      </c>
      <c r="C36" s="2" t="s">
        <v>3</v>
      </c>
      <c r="D36" s="2" t="s">
        <v>38</v>
      </c>
      <c r="E36" s="3">
        <v>82</v>
      </c>
      <c r="F36" s="3" t="s">
        <v>6</v>
      </c>
      <c r="G36" s="3">
        <v>76</v>
      </c>
      <c r="H36" s="3" t="s">
        <v>9</v>
      </c>
      <c r="I36" s="3">
        <v>50</v>
      </c>
      <c r="J36" s="3" t="s">
        <v>7</v>
      </c>
      <c r="K36" s="3">
        <v>61</v>
      </c>
      <c r="L36" s="3" t="s">
        <v>9</v>
      </c>
      <c r="M36" s="3">
        <v>86</v>
      </c>
      <c r="N36" s="3" t="s">
        <v>6</v>
      </c>
      <c r="O36" s="3">
        <v>87</v>
      </c>
      <c r="P36" s="3" t="s">
        <v>9</v>
      </c>
      <c r="Q36" s="3">
        <f>E36+G36+I36+K36+M36+O36-SMALL(Table35[[#This Row],[184]:[G6]],1)</f>
        <v>392</v>
      </c>
      <c r="R36" s="12">
        <f t="shared" ref="R36:R67" si="1">Q36/5</f>
        <v>78.400000000000006</v>
      </c>
      <c r="S36" s="3">
        <v>33</v>
      </c>
      <c r="T36" s="13" t="s">
        <v>4</v>
      </c>
    </row>
    <row r="37" spans="1:20" x14ac:dyDescent="0.25">
      <c r="A37" s="4">
        <v>57</v>
      </c>
      <c r="B37" s="2">
        <v>25140536</v>
      </c>
      <c r="C37" s="2" t="s">
        <v>3</v>
      </c>
      <c r="D37" s="2" t="s">
        <v>72</v>
      </c>
      <c r="E37" s="3">
        <v>80</v>
      </c>
      <c r="F37" s="3" t="s">
        <v>9</v>
      </c>
      <c r="G37" s="3">
        <v>85</v>
      </c>
      <c r="H37" s="3" t="s">
        <v>6</v>
      </c>
      <c r="I37" s="3">
        <v>48</v>
      </c>
      <c r="J37" s="3" t="s">
        <v>7</v>
      </c>
      <c r="K37" s="3">
        <v>50</v>
      </c>
      <c r="L37" s="3" t="s">
        <v>7</v>
      </c>
      <c r="M37" s="3">
        <v>87</v>
      </c>
      <c r="N37" s="3" t="s">
        <v>6</v>
      </c>
      <c r="O37" s="3">
        <v>88</v>
      </c>
      <c r="P37" s="3" t="s">
        <v>9</v>
      </c>
      <c r="Q37" s="3">
        <f>E37+G37+I37+K37+M37+O37-SMALL(Table35[[#This Row],[184]:[G6]],1)</f>
        <v>390</v>
      </c>
      <c r="R37" s="12">
        <f t="shared" si="1"/>
        <v>78</v>
      </c>
      <c r="S37" s="3">
        <v>34</v>
      </c>
      <c r="T37" s="13" t="s">
        <v>4</v>
      </c>
    </row>
    <row r="38" spans="1:20" x14ac:dyDescent="0.25">
      <c r="A38" s="4">
        <v>9</v>
      </c>
      <c r="B38" s="2">
        <v>25140488</v>
      </c>
      <c r="C38" s="2" t="s">
        <v>1</v>
      </c>
      <c r="D38" s="2" t="s">
        <v>24</v>
      </c>
      <c r="E38" s="3">
        <v>82</v>
      </c>
      <c r="F38" s="3" t="s">
        <v>6</v>
      </c>
      <c r="G38" s="3">
        <v>83</v>
      </c>
      <c r="H38" s="3" t="s">
        <v>6</v>
      </c>
      <c r="I38" s="3">
        <v>52</v>
      </c>
      <c r="J38" s="3" t="s">
        <v>12</v>
      </c>
      <c r="K38" s="3">
        <v>51</v>
      </c>
      <c r="L38" s="3" t="s">
        <v>7</v>
      </c>
      <c r="M38" s="3">
        <v>83</v>
      </c>
      <c r="N38" s="3" t="s">
        <v>6</v>
      </c>
      <c r="O38" s="3">
        <v>89</v>
      </c>
      <c r="P38" s="3" t="s">
        <v>6</v>
      </c>
      <c r="Q38" s="3">
        <f>E38+G38+I38+K38+M38+O38-SMALL(Table35[[#This Row],[184]:[G6]],1)</f>
        <v>389</v>
      </c>
      <c r="R38" s="12">
        <f t="shared" si="1"/>
        <v>77.8</v>
      </c>
      <c r="S38" s="3">
        <v>35</v>
      </c>
      <c r="T38" s="13" t="s">
        <v>4</v>
      </c>
    </row>
    <row r="39" spans="1:20" x14ac:dyDescent="0.25">
      <c r="A39" s="4">
        <v>62</v>
      </c>
      <c r="B39" s="2">
        <v>25140541</v>
      </c>
      <c r="C39" s="2" t="s">
        <v>3</v>
      </c>
      <c r="D39" s="2" t="s">
        <v>77</v>
      </c>
      <c r="E39" s="3">
        <v>73</v>
      </c>
      <c r="F39" s="3" t="s">
        <v>12</v>
      </c>
      <c r="G39" s="3">
        <v>82</v>
      </c>
      <c r="H39" s="3" t="s">
        <v>6</v>
      </c>
      <c r="I39" s="3">
        <v>38</v>
      </c>
      <c r="J39" s="3" t="s">
        <v>10</v>
      </c>
      <c r="K39" s="3">
        <v>62</v>
      </c>
      <c r="L39" s="3" t="s">
        <v>9</v>
      </c>
      <c r="M39" s="3">
        <v>84</v>
      </c>
      <c r="N39" s="3" t="s">
        <v>6</v>
      </c>
      <c r="O39" s="3">
        <v>86</v>
      </c>
      <c r="P39" s="3" t="s">
        <v>9</v>
      </c>
      <c r="Q39" s="3">
        <f>E39+G39+I39+K39+M39+O39-SMALL(Table35[[#This Row],[184]:[G6]],1)</f>
        <v>387</v>
      </c>
      <c r="R39" s="12">
        <f t="shared" si="1"/>
        <v>77.400000000000006</v>
      </c>
      <c r="S39" s="3">
        <v>36</v>
      </c>
      <c r="T39" s="13" t="s">
        <v>4</v>
      </c>
    </row>
    <row r="40" spans="1:20" x14ac:dyDescent="0.25">
      <c r="A40" s="4">
        <v>54</v>
      </c>
      <c r="B40" s="2">
        <v>25140533</v>
      </c>
      <c r="C40" s="2" t="s">
        <v>1</v>
      </c>
      <c r="D40" s="2" t="s">
        <v>69</v>
      </c>
      <c r="E40" s="3">
        <v>88</v>
      </c>
      <c r="F40" s="3" t="s">
        <v>5</v>
      </c>
      <c r="G40" s="3">
        <v>80</v>
      </c>
      <c r="H40" s="3" t="s">
        <v>9</v>
      </c>
      <c r="I40" s="3">
        <v>40</v>
      </c>
      <c r="J40" s="3" t="s">
        <v>11</v>
      </c>
      <c r="K40" s="3">
        <v>43</v>
      </c>
      <c r="L40" s="3" t="s">
        <v>11</v>
      </c>
      <c r="M40" s="3">
        <v>86</v>
      </c>
      <c r="N40" s="3" t="s">
        <v>6</v>
      </c>
      <c r="O40" s="3">
        <v>89</v>
      </c>
      <c r="P40" s="3" t="s">
        <v>6</v>
      </c>
      <c r="Q40" s="3">
        <f>E40+G40+I40+K40+M40+O40-SMALL(Table35[[#This Row],[184]:[G6]],1)</f>
        <v>386</v>
      </c>
      <c r="R40" s="12">
        <f t="shared" si="1"/>
        <v>77.2</v>
      </c>
      <c r="S40" s="3">
        <v>37</v>
      </c>
      <c r="T40" s="13" t="s">
        <v>4</v>
      </c>
    </row>
    <row r="41" spans="1:20" x14ac:dyDescent="0.25">
      <c r="A41" s="4">
        <v>14</v>
      </c>
      <c r="B41" s="2">
        <v>25140493</v>
      </c>
      <c r="C41" s="2" t="s">
        <v>3</v>
      </c>
      <c r="D41" s="2" t="s">
        <v>29</v>
      </c>
      <c r="E41" s="3">
        <v>76</v>
      </c>
      <c r="F41" s="3" t="s">
        <v>9</v>
      </c>
      <c r="G41" s="3">
        <v>82</v>
      </c>
      <c r="H41" s="3" t="s">
        <v>6</v>
      </c>
      <c r="I41" s="3">
        <v>39</v>
      </c>
      <c r="J41" s="3" t="s">
        <v>11</v>
      </c>
      <c r="K41" s="3">
        <v>51</v>
      </c>
      <c r="L41" s="3" t="s">
        <v>7</v>
      </c>
      <c r="M41" s="3">
        <v>86</v>
      </c>
      <c r="N41" s="3" t="s">
        <v>6</v>
      </c>
      <c r="O41" s="3">
        <v>87</v>
      </c>
      <c r="P41" s="3" t="s">
        <v>9</v>
      </c>
      <c r="Q41" s="3">
        <f>E41+G41+I41+K41+M41+O41-SMALL(Table35[[#This Row],[184]:[G6]],1)</f>
        <v>382</v>
      </c>
      <c r="R41" s="12">
        <f t="shared" si="1"/>
        <v>76.400000000000006</v>
      </c>
      <c r="S41" s="3">
        <v>38</v>
      </c>
      <c r="T41" s="13" t="s">
        <v>4</v>
      </c>
    </row>
    <row r="42" spans="1:20" x14ac:dyDescent="0.25">
      <c r="A42" s="4">
        <v>56</v>
      </c>
      <c r="B42" s="2">
        <v>25140535</v>
      </c>
      <c r="C42" s="2" t="s">
        <v>1</v>
      </c>
      <c r="D42" s="2" t="s">
        <v>71</v>
      </c>
      <c r="E42" s="3">
        <v>83</v>
      </c>
      <c r="F42" s="3" t="s">
        <v>6</v>
      </c>
      <c r="G42" s="3">
        <v>80</v>
      </c>
      <c r="H42" s="3" t="s">
        <v>9</v>
      </c>
      <c r="I42" s="3">
        <v>50</v>
      </c>
      <c r="J42" s="3" t="s">
        <v>7</v>
      </c>
      <c r="K42" s="3">
        <v>51</v>
      </c>
      <c r="L42" s="3" t="s">
        <v>7</v>
      </c>
      <c r="M42" s="3">
        <v>79</v>
      </c>
      <c r="N42" s="3" t="s">
        <v>9</v>
      </c>
      <c r="O42" s="3">
        <v>88</v>
      </c>
      <c r="P42" s="3" t="s">
        <v>9</v>
      </c>
      <c r="Q42" s="3">
        <f>E42+G42+I42+K42+M42+O42-SMALL(Table35[[#This Row],[184]:[G6]],1)</f>
        <v>381</v>
      </c>
      <c r="R42" s="12">
        <f t="shared" si="1"/>
        <v>76.2</v>
      </c>
      <c r="S42" s="3">
        <v>39</v>
      </c>
      <c r="T42" s="13" t="s">
        <v>4</v>
      </c>
    </row>
    <row r="43" spans="1:20" x14ac:dyDescent="0.25">
      <c r="A43" s="4">
        <v>70</v>
      </c>
      <c r="B43" s="2">
        <v>25140549</v>
      </c>
      <c r="C43" s="2" t="s">
        <v>3</v>
      </c>
      <c r="D43" s="2" t="s">
        <v>85</v>
      </c>
      <c r="E43" s="3">
        <v>86</v>
      </c>
      <c r="F43" s="3" t="s">
        <v>6</v>
      </c>
      <c r="G43" s="3">
        <v>66</v>
      </c>
      <c r="H43" s="3" t="s">
        <v>7</v>
      </c>
      <c r="I43" s="3">
        <v>46</v>
      </c>
      <c r="J43" s="3" t="s">
        <v>7</v>
      </c>
      <c r="K43" s="3">
        <v>63</v>
      </c>
      <c r="L43" s="3" t="s">
        <v>9</v>
      </c>
      <c r="M43" s="3">
        <v>77</v>
      </c>
      <c r="N43" s="3" t="s">
        <v>9</v>
      </c>
      <c r="O43" s="3">
        <v>85</v>
      </c>
      <c r="P43" s="3" t="s">
        <v>12</v>
      </c>
      <c r="Q43" s="3">
        <f>E43+G43+I43+K43+M43+O43-SMALL(Table35[[#This Row],[184]:[G6]],1)</f>
        <v>377</v>
      </c>
      <c r="R43" s="12">
        <f t="shared" si="1"/>
        <v>75.400000000000006</v>
      </c>
      <c r="S43" s="3">
        <v>40</v>
      </c>
      <c r="T43" s="13" t="s">
        <v>4</v>
      </c>
    </row>
    <row r="44" spans="1:20" x14ac:dyDescent="0.25">
      <c r="A44" s="4">
        <v>59</v>
      </c>
      <c r="B44" s="2">
        <v>25140538</v>
      </c>
      <c r="C44" s="2" t="s">
        <v>3</v>
      </c>
      <c r="D44" s="2" t="s">
        <v>74</v>
      </c>
      <c r="E44" s="3">
        <v>79</v>
      </c>
      <c r="F44" s="3" t="s">
        <v>9</v>
      </c>
      <c r="G44" s="3">
        <v>76</v>
      </c>
      <c r="H44" s="3" t="s">
        <v>9</v>
      </c>
      <c r="I44" s="3">
        <v>37</v>
      </c>
      <c r="J44" s="3" t="s">
        <v>10</v>
      </c>
      <c r="K44" s="3">
        <v>49</v>
      </c>
      <c r="L44" s="3" t="s">
        <v>7</v>
      </c>
      <c r="M44" s="3">
        <v>86</v>
      </c>
      <c r="N44" s="3" t="s">
        <v>6</v>
      </c>
      <c r="O44" s="3">
        <v>86</v>
      </c>
      <c r="P44" s="3" t="s">
        <v>9</v>
      </c>
      <c r="Q44" s="3">
        <f>E44+G44+I44+K44+M44+O44-SMALL(Table35[[#This Row],[184]:[G6]],1)</f>
        <v>376</v>
      </c>
      <c r="R44" s="12">
        <f t="shared" si="1"/>
        <v>75.2</v>
      </c>
      <c r="S44" s="3">
        <v>41</v>
      </c>
      <c r="T44" s="13" t="s">
        <v>4</v>
      </c>
    </row>
    <row r="45" spans="1:20" x14ac:dyDescent="0.25">
      <c r="A45" s="4">
        <v>7</v>
      </c>
      <c r="B45" s="2">
        <v>25140486</v>
      </c>
      <c r="C45" s="2" t="s">
        <v>1</v>
      </c>
      <c r="D45" s="2" t="s">
        <v>22</v>
      </c>
      <c r="E45" s="3">
        <v>76</v>
      </c>
      <c r="F45" s="3" t="s">
        <v>9</v>
      </c>
      <c r="G45" s="3">
        <v>80</v>
      </c>
      <c r="H45" s="3" t="s">
        <v>9</v>
      </c>
      <c r="I45" s="3">
        <v>40</v>
      </c>
      <c r="J45" s="3" t="s">
        <v>11</v>
      </c>
      <c r="K45" s="3">
        <v>49</v>
      </c>
      <c r="L45" s="3" t="s">
        <v>7</v>
      </c>
      <c r="M45" s="3">
        <v>83</v>
      </c>
      <c r="N45" s="3" t="s">
        <v>6</v>
      </c>
      <c r="O45" s="3">
        <v>86</v>
      </c>
      <c r="P45" s="3" t="s">
        <v>9</v>
      </c>
      <c r="Q45" s="3">
        <f>E45+G45+I45+K45+M45+O45-SMALL(Table35[[#This Row],[184]:[G6]],1)</f>
        <v>374</v>
      </c>
      <c r="R45" s="12">
        <f t="shared" si="1"/>
        <v>74.8</v>
      </c>
      <c r="S45" s="3">
        <v>42</v>
      </c>
      <c r="T45" s="13" t="s">
        <v>4</v>
      </c>
    </row>
    <row r="46" spans="1:20" x14ac:dyDescent="0.25">
      <c r="A46" s="4">
        <v>35</v>
      </c>
      <c r="B46" s="2">
        <v>25140514</v>
      </c>
      <c r="C46" s="2" t="s">
        <v>3</v>
      </c>
      <c r="D46" s="2" t="s">
        <v>50</v>
      </c>
      <c r="E46" s="3">
        <v>76</v>
      </c>
      <c r="F46" s="3" t="s">
        <v>9</v>
      </c>
      <c r="G46" s="3">
        <v>70</v>
      </c>
      <c r="H46" s="3" t="s">
        <v>12</v>
      </c>
      <c r="I46" s="3">
        <v>48</v>
      </c>
      <c r="J46" s="3" t="s">
        <v>7</v>
      </c>
      <c r="K46" s="3">
        <v>51</v>
      </c>
      <c r="L46" s="3" t="s">
        <v>7</v>
      </c>
      <c r="M46" s="3">
        <v>86</v>
      </c>
      <c r="N46" s="3" t="s">
        <v>6</v>
      </c>
      <c r="O46" s="3">
        <v>84</v>
      </c>
      <c r="P46" s="3" t="s">
        <v>12</v>
      </c>
      <c r="Q46" s="3">
        <f>E46+G46+I46+K46+M46+O46-SMALL(Table35[[#This Row],[184]:[G6]],1)</f>
        <v>367</v>
      </c>
      <c r="R46" s="12">
        <f t="shared" si="1"/>
        <v>73.400000000000006</v>
      </c>
      <c r="S46" s="3">
        <v>43</v>
      </c>
      <c r="T46" s="13" t="s">
        <v>4</v>
      </c>
    </row>
    <row r="47" spans="1:20" x14ac:dyDescent="0.25">
      <c r="A47" s="4">
        <v>79</v>
      </c>
      <c r="B47" s="2">
        <v>25140559</v>
      </c>
      <c r="C47" s="2" t="s">
        <v>1</v>
      </c>
      <c r="D47" s="2" t="s">
        <v>94</v>
      </c>
      <c r="E47" s="3">
        <v>81</v>
      </c>
      <c r="F47" s="3" t="s">
        <v>9</v>
      </c>
      <c r="G47" s="3">
        <v>76</v>
      </c>
      <c r="H47" s="3" t="s">
        <v>9</v>
      </c>
      <c r="I47" s="3">
        <v>46</v>
      </c>
      <c r="J47" s="3" t="s">
        <v>7</v>
      </c>
      <c r="K47" s="3">
        <v>51</v>
      </c>
      <c r="L47" s="3" t="s">
        <v>7</v>
      </c>
      <c r="M47" s="3">
        <v>72</v>
      </c>
      <c r="N47" s="3" t="s">
        <v>12</v>
      </c>
      <c r="O47" s="3">
        <v>85</v>
      </c>
      <c r="P47" s="3" t="s">
        <v>12</v>
      </c>
      <c r="Q47" s="3">
        <f>E47+G47+I47+K47+M47+O47-SMALL(Table35[[#This Row],[184]:[G6]],1)</f>
        <v>365</v>
      </c>
      <c r="R47" s="12">
        <f t="shared" si="1"/>
        <v>73</v>
      </c>
      <c r="S47" s="3">
        <v>44</v>
      </c>
      <c r="T47" s="13" t="s">
        <v>4</v>
      </c>
    </row>
    <row r="48" spans="1:20" x14ac:dyDescent="0.25">
      <c r="A48" s="4">
        <v>74</v>
      </c>
      <c r="B48" s="2">
        <v>25140554</v>
      </c>
      <c r="C48" s="2" t="s">
        <v>1</v>
      </c>
      <c r="D48" s="2" t="s">
        <v>89</v>
      </c>
      <c r="E48" s="3">
        <v>69</v>
      </c>
      <c r="F48" s="3" t="s">
        <v>7</v>
      </c>
      <c r="G48" s="3">
        <v>75</v>
      </c>
      <c r="H48" s="3" t="s">
        <v>9</v>
      </c>
      <c r="I48" s="3">
        <v>46</v>
      </c>
      <c r="J48" s="3" t="s">
        <v>7</v>
      </c>
      <c r="K48" s="3">
        <v>64</v>
      </c>
      <c r="L48" s="3" t="s">
        <v>9</v>
      </c>
      <c r="M48" s="3">
        <v>73</v>
      </c>
      <c r="N48" s="3" t="s">
        <v>12</v>
      </c>
      <c r="O48" s="3">
        <v>82</v>
      </c>
      <c r="P48" s="3" t="s">
        <v>12</v>
      </c>
      <c r="Q48" s="3">
        <f>E48+G48+I48+K48+M48+O48-SMALL(Table35[[#This Row],[184]:[G6]],1)</f>
        <v>363</v>
      </c>
      <c r="R48" s="12">
        <f t="shared" si="1"/>
        <v>72.599999999999994</v>
      </c>
      <c r="S48" s="3">
        <v>45</v>
      </c>
      <c r="T48" s="13" t="s">
        <v>4</v>
      </c>
    </row>
    <row r="49" spans="1:20" x14ac:dyDescent="0.25">
      <c r="A49" s="4">
        <v>32</v>
      </c>
      <c r="B49" s="2">
        <v>25140511</v>
      </c>
      <c r="C49" s="2" t="s">
        <v>1</v>
      </c>
      <c r="D49" s="2" t="s">
        <v>47</v>
      </c>
      <c r="E49" s="3">
        <v>75</v>
      </c>
      <c r="F49" s="3" t="s">
        <v>12</v>
      </c>
      <c r="G49" s="3">
        <v>78</v>
      </c>
      <c r="H49" s="3" t="s">
        <v>9</v>
      </c>
      <c r="I49" s="3">
        <v>42</v>
      </c>
      <c r="J49" s="3" t="s">
        <v>11</v>
      </c>
      <c r="K49" s="3">
        <v>44</v>
      </c>
      <c r="L49" s="3" t="s">
        <v>11</v>
      </c>
      <c r="M49" s="3">
        <v>80</v>
      </c>
      <c r="N49" s="3" t="s">
        <v>9</v>
      </c>
      <c r="O49" s="3">
        <v>84</v>
      </c>
      <c r="P49" s="3" t="s">
        <v>12</v>
      </c>
      <c r="Q49" s="3">
        <f>E49+G49+I49+K49+M49+O49-SMALL(Table35[[#This Row],[184]:[G6]],1)</f>
        <v>361</v>
      </c>
      <c r="R49" s="12">
        <f t="shared" si="1"/>
        <v>72.2</v>
      </c>
      <c r="S49" s="3">
        <v>46</v>
      </c>
      <c r="T49" s="13" t="s">
        <v>4</v>
      </c>
    </row>
    <row r="50" spans="1:20" x14ac:dyDescent="0.25">
      <c r="A50" s="4">
        <v>43</v>
      </c>
      <c r="B50" s="2">
        <v>25140522</v>
      </c>
      <c r="C50" s="2" t="s">
        <v>1</v>
      </c>
      <c r="D50" s="2" t="s">
        <v>58</v>
      </c>
      <c r="E50" s="3">
        <v>72</v>
      </c>
      <c r="F50" s="3" t="s">
        <v>12</v>
      </c>
      <c r="G50" s="3">
        <v>78</v>
      </c>
      <c r="H50" s="3" t="s">
        <v>9</v>
      </c>
      <c r="I50" s="3">
        <v>49</v>
      </c>
      <c r="J50" s="3" t="s">
        <v>7</v>
      </c>
      <c r="K50" s="3">
        <v>51</v>
      </c>
      <c r="L50" s="3" t="s">
        <v>7</v>
      </c>
      <c r="M50" s="3">
        <v>75</v>
      </c>
      <c r="N50" s="3" t="s">
        <v>9</v>
      </c>
      <c r="O50" s="3">
        <v>84</v>
      </c>
      <c r="P50" s="3" t="s">
        <v>12</v>
      </c>
      <c r="Q50" s="3">
        <f>E50+G50+I50+K50+M50+O50-SMALL(Table35[[#This Row],[184]:[G6]],1)</f>
        <v>360</v>
      </c>
      <c r="R50" s="12">
        <f t="shared" si="1"/>
        <v>72</v>
      </c>
      <c r="S50" s="3">
        <v>47</v>
      </c>
      <c r="T50" s="13" t="s">
        <v>4</v>
      </c>
    </row>
    <row r="51" spans="1:20" x14ac:dyDescent="0.25">
      <c r="A51" s="4">
        <v>78</v>
      </c>
      <c r="B51" s="2">
        <v>25140558</v>
      </c>
      <c r="C51" s="2" t="s">
        <v>1</v>
      </c>
      <c r="D51" s="2" t="s">
        <v>93</v>
      </c>
      <c r="E51" s="3">
        <v>76</v>
      </c>
      <c r="F51" s="3" t="s">
        <v>9</v>
      </c>
      <c r="G51" s="3">
        <v>65</v>
      </c>
      <c r="H51" s="3" t="s">
        <v>7</v>
      </c>
      <c r="I51" s="3">
        <v>38</v>
      </c>
      <c r="J51" s="3" t="s">
        <v>10</v>
      </c>
      <c r="K51" s="3">
        <v>61</v>
      </c>
      <c r="L51" s="3" t="s">
        <v>9</v>
      </c>
      <c r="M51" s="3">
        <v>72</v>
      </c>
      <c r="N51" s="3" t="s">
        <v>12</v>
      </c>
      <c r="O51" s="3">
        <v>81</v>
      </c>
      <c r="P51" s="3" t="s">
        <v>7</v>
      </c>
      <c r="Q51" s="3">
        <f>E51+G51+I51+K51+M51+O51-SMALL(Table35[[#This Row],[184]:[G6]],1)</f>
        <v>355</v>
      </c>
      <c r="R51" s="12">
        <f t="shared" si="1"/>
        <v>71</v>
      </c>
      <c r="S51" s="3">
        <v>48</v>
      </c>
      <c r="T51" s="13" t="s">
        <v>4</v>
      </c>
    </row>
    <row r="52" spans="1:20" x14ac:dyDescent="0.25">
      <c r="A52" s="4">
        <v>11</v>
      </c>
      <c r="B52" s="2">
        <v>25140490</v>
      </c>
      <c r="C52" s="2" t="s">
        <v>3</v>
      </c>
      <c r="D52" s="2" t="s">
        <v>26</v>
      </c>
      <c r="E52" s="3">
        <v>60</v>
      </c>
      <c r="F52" s="3" t="s">
        <v>11</v>
      </c>
      <c r="G52" s="3">
        <v>74</v>
      </c>
      <c r="H52" s="3" t="s">
        <v>12</v>
      </c>
      <c r="I52" s="3">
        <v>47</v>
      </c>
      <c r="J52" s="3" t="s">
        <v>7</v>
      </c>
      <c r="K52" s="3">
        <v>61</v>
      </c>
      <c r="L52" s="3" t="s">
        <v>9</v>
      </c>
      <c r="M52" s="3">
        <v>75</v>
      </c>
      <c r="N52" s="3" t="s">
        <v>9</v>
      </c>
      <c r="O52" s="3">
        <v>79</v>
      </c>
      <c r="P52" s="3" t="s">
        <v>7</v>
      </c>
      <c r="Q52" s="3">
        <f>E52+G52+I52+K52+M52+O52-SMALL(Table35[[#This Row],[184]:[G6]],1)</f>
        <v>349</v>
      </c>
      <c r="R52" s="12">
        <f t="shared" si="1"/>
        <v>69.8</v>
      </c>
      <c r="S52" s="3">
        <v>49</v>
      </c>
      <c r="T52" s="13" t="s">
        <v>4</v>
      </c>
    </row>
    <row r="53" spans="1:20" x14ac:dyDescent="0.25">
      <c r="A53" s="4">
        <v>51</v>
      </c>
      <c r="B53" s="2">
        <v>25140530</v>
      </c>
      <c r="C53" s="2" t="s">
        <v>3</v>
      </c>
      <c r="D53" s="2" t="s">
        <v>66</v>
      </c>
      <c r="E53" s="3">
        <v>74</v>
      </c>
      <c r="F53" s="3" t="s">
        <v>12</v>
      </c>
      <c r="G53" s="3">
        <v>62</v>
      </c>
      <c r="H53" s="3" t="s">
        <v>11</v>
      </c>
      <c r="I53" s="3">
        <v>39</v>
      </c>
      <c r="J53" s="3" t="s">
        <v>11</v>
      </c>
      <c r="K53" s="3">
        <v>51</v>
      </c>
      <c r="L53" s="3" t="s">
        <v>7</v>
      </c>
      <c r="M53" s="3">
        <v>79</v>
      </c>
      <c r="N53" s="3" t="s">
        <v>9</v>
      </c>
      <c r="O53" s="3">
        <v>81</v>
      </c>
      <c r="P53" s="3" t="s">
        <v>7</v>
      </c>
      <c r="Q53" s="3">
        <f>E53+G53+I53+K53+M53+O53-SMALL(Table35[[#This Row],[184]:[G6]],1)</f>
        <v>347</v>
      </c>
      <c r="R53" s="12">
        <f t="shared" si="1"/>
        <v>69.400000000000006</v>
      </c>
      <c r="S53" s="3">
        <v>50</v>
      </c>
      <c r="T53" s="13" t="s">
        <v>4</v>
      </c>
    </row>
    <row r="54" spans="1:20" x14ac:dyDescent="0.25">
      <c r="A54" s="4">
        <v>42</v>
      </c>
      <c r="B54" s="2">
        <v>25140521</v>
      </c>
      <c r="C54" s="2" t="s">
        <v>1</v>
      </c>
      <c r="D54" s="2" t="s">
        <v>57</v>
      </c>
      <c r="E54" s="3">
        <v>79</v>
      </c>
      <c r="F54" s="3" t="s">
        <v>9</v>
      </c>
      <c r="G54" s="3">
        <v>76</v>
      </c>
      <c r="H54" s="3" t="s">
        <v>9</v>
      </c>
      <c r="I54" s="3">
        <v>39</v>
      </c>
      <c r="J54" s="3" t="s">
        <v>11</v>
      </c>
      <c r="K54" s="3">
        <v>45</v>
      </c>
      <c r="L54" s="3" t="s">
        <v>11</v>
      </c>
      <c r="M54" s="3">
        <v>63</v>
      </c>
      <c r="N54" s="3" t="s">
        <v>7</v>
      </c>
      <c r="O54" s="3">
        <v>83</v>
      </c>
      <c r="P54" s="3" t="s">
        <v>12</v>
      </c>
      <c r="Q54" s="3">
        <f>E54+G54+I54+K54+M54+O54-SMALL(Table35[[#This Row],[184]:[G6]],1)</f>
        <v>346</v>
      </c>
      <c r="R54" s="12">
        <f t="shared" si="1"/>
        <v>69.2</v>
      </c>
      <c r="S54" s="3">
        <v>51</v>
      </c>
      <c r="T54" s="13" t="s">
        <v>4</v>
      </c>
    </row>
    <row r="55" spans="1:20" x14ac:dyDescent="0.25">
      <c r="A55" s="4">
        <v>48</v>
      </c>
      <c r="B55" s="2">
        <v>25140527</v>
      </c>
      <c r="C55" s="2" t="s">
        <v>1</v>
      </c>
      <c r="D55" s="2" t="s">
        <v>63</v>
      </c>
      <c r="E55" s="3">
        <v>72</v>
      </c>
      <c r="F55" s="3" t="s">
        <v>12</v>
      </c>
      <c r="G55" s="3">
        <v>81</v>
      </c>
      <c r="H55" s="3" t="s">
        <v>6</v>
      </c>
      <c r="I55" s="3">
        <v>48</v>
      </c>
      <c r="J55" s="3" t="s">
        <v>7</v>
      </c>
      <c r="K55" s="3">
        <v>51</v>
      </c>
      <c r="L55" s="3" t="s">
        <v>7</v>
      </c>
      <c r="M55" s="3">
        <v>59</v>
      </c>
      <c r="N55" s="3" t="s">
        <v>7</v>
      </c>
      <c r="O55" s="3">
        <v>82</v>
      </c>
      <c r="P55" s="3" t="s">
        <v>12</v>
      </c>
      <c r="Q55" s="3">
        <f>E55+G55+I55+K55+M55+O55-SMALL(Table35[[#This Row],[184]:[G6]],1)</f>
        <v>345</v>
      </c>
      <c r="R55" s="12">
        <f t="shared" si="1"/>
        <v>69</v>
      </c>
      <c r="S55" s="3">
        <v>52</v>
      </c>
      <c r="T55" s="13" t="s">
        <v>4</v>
      </c>
    </row>
    <row r="56" spans="1:20" x14ac:dyDescent="0.25">
      <c r="A56" s="4">
        <v>38</v>
      </c>
      <c r="B56" s="2">
        <v>25140517</v>
      </c>
      <c r="C56" s="2" t="s">
        <v>3</v>
      </c>
      <c r="D56" s="2" t="s">
        <v>53</v>
      </c>
      <c r="E56" s="3">
        <v>71</v>
      </c>
      <c r="F56" s="3" t="s">
        <v>12</v>
      </c>
      <c r="G56" s="3">
        <v>65</v>
      </c>
      <c r="H56" s="3" t="s">
        <v>7</v>
      </c>
      <c r="I56" s="3">
        <v>40</v>
      </c>
      <c r="J56" s="3" t="s">
        <v>11</v>
      </c>
      <c r="K56" s="3">
        <v>49</v>
      </c>
      <c r="L56" s="3" t="s">
        <v>7</v>
      </c>
      <c r="M56" s="3">
        <v>77</v>
      </c>
      <c r="N56" s="3" t="s">
        <v>9</v>
      </c>
      <c r="O56" s="3">
        <v>81</v>
      </c>
      <c r="P56" s="3" t="s">
        <v>7</v>
      </c>
      <c r="Q56" s="3">
        <f>E56+G56+I56+K56+M56+O56-SMALL(Table35[[#This Row],[184]:[G6]],1)</f>
        <v>343</v>
      </c>
      <c r="R56" s="12">
        <f t="shared" si="1"/>
        <v>68.599999999999994</v>
      </c>
      <c r="S56" s="3">
        <v>53</v>
      </c>
      <c r="T56" s="13" t="s">
        <v>4</v>
      </c>
    </row>
    <row r="57" spans="1:20" x14ac:dyDescent="0.25">
      <c r="A57" s="4">
        <v>75</v>
      </c>
      <c r="B57" s="2">
        <v>25140555</v>
      </c>
      <c r="C57" s="2" t="s">
        <v>3</v>
      </c>
      <c r="D57" s="2" t="s">
        <v>90</v>
      </c>
      <c r="E57" s="3">
        <v>85</v>
      </c>
      <c r="F57" s="3" t="s">
        <v>6</v>
      </c>
      <c r="G57" s="3">
        <v>63</v>
      </c>
      <c r="H57" s="3" t="s">
        <v>7</v>
      </c>
      <c r="I57" s="3">
        <v>35</v>
      </c>
      <c r="J57" s="3" t="s">
        <v>10</v>
      </c>
      <c r="K57" s="3">
        <v>50</v>
      </c>
      <c r="L57" s="3" t="s">
        <v>7</v>
      </c>
      <c r="M57" s="3">
        <v>64</v>
      </c>
      <c r="N57" s="3" t="s">
        <v>7</v>
      </c>
      <c r="O57" s="3">
        <v>81</v>
      </c>
      <c r="P57" s="3" t="s">
        <v>7</v>
      </c>
      <c r="Q57" s="3">
        <f>E57+G57+I57+K57+M57+O57-SMALL(Table35[[#This Row],[184]:[G6]],1)</f>
        <v>343</v>
      </c>
      <c r="R57" s="12">
        <f t="shared" si="1"/>
        <v>68.599999999999994</v>
      </c>
      <c r="S57" s="3">
        <v>54</v>
      </c>
      <c r="T57" s="13" t="s">
        <v>4</v>
      </c>
    </row>
    <row r="58" spans="1:20" x14ac:dyDescent="0.25">
      <c r="A58" s="4">
        <v>15</v>
      </c>
      <c r="B58" s="2">
        <v>25140494</v>
      </c>
      <c r="C58" s="2" t="s">
        <v>1</v>
      </c>
      <c r="D58" s="2" t="s">
        <v>30</v>
      </c>
      <c r="E58" s="3">
        <v>82</v>
      </c>
      <c r="F58" s="3" t="s">
        <v>6</v>
      </c>
      <c r="G58" s="3">
        <v>76</v>
      </c>
      <c r="H58" s="3" t="s">
        <v>9</v>
      </c>
      <c r="I58" s="3">
        <v>33</v>
      </c>
      <c r="J58" s="3" t="s">
        <v>10</v>
      </c>
      <c r="K58" s="3">
        <v>50</v>
      </c>
      <c r="L58" s="3" t="s">
        <v>7</v>
      </c>
      <c r="M58" s="3">
        <v>52</v>
      </c>
      <c r="N58" s="3" t="s">
        <v>11</v>
      </c>
      <c r="O58" s="3">
        <v>80</v>
      </c>
      <c r="P58" s="3" t="s">
        <v>7</v>
      </c>
      <c r="Q58" s="3">
        <f>E58+G58+I58+K58+M58+O58-SMALL(Table35[[#This Row],[184]:[G6]],1)</f>
        <v>340</v>
      </c>
      <c r="R58" s="12">
        <f t="shared" si="1"/>
        <v>68</v>
      </c>
      <c r="S58" s="3">
        <v>55</v>
      </c>
      <c r="T58" s="13" t="s">
        <v>4</v>
      </c>
    </row>
    <row r="59" spans="1:20" x14ac:dyDescent="0.25">
      <c r="A59" s="4">
        <v>4</v>
      </c>
      <c r="B59" s="2">
        <v>25140483</v>
      </c>
      <c r="C59" s="2" t="s">
        <v>3</v>
      </c>
      <c r="D59" s="2" t="s">
        <v>19</v>
      </c>
      <c r="E59" s="3">
        <v>62</v>
      </c>
      <c r="F59" s="3" t="s">
        <v>7</v>
      </c>
      <c r="G59" s="3">
        <v>78</v>
      </c>
      <c r="H59" s="3" t="s">
        <v>9</v>
      </c>
      <c r="I59" s="3">
        <v>37</v>
      </c>
      <c r="J59" s="3" t="s">
        <v>10</v>
      </c>
      <c r="K59" s="3">
        <v>45</v>
      </c>
      <c r="L59" s="3" t="s">
        <v>11</v>
      </c>
      <c r="M59" s="3">
        <v>73</v>
      </c>
      <c r="N59" s="3" t="s">
        <v>12</v>
      </c>
      <c r="O59" s="3">
        <v>81</v>
      </c>
      <c r="P59" s="3" t="s">
        <v>7</v>
      </c>
      <c r="Q59" s="3">
        <f>E59+G59+I59+K59+M59+O59-SMALL(Table35[[#This Row],[184]:[G6]],1)</f>
        <v>339</v>
      </c>
      <c r="R59" s="12">
        <f t="shared" si="1"/>
        <v>67.8</v>
      </c>
      <c r="S59" s="3">
        <v>56</v>
      </c>
      <c r="T59" s="13" t="s">
        <v>4</v>
      </c>
    </row>
    <row r="60" spans="1:20" x14ac:dyDescent="0.25">
      <c r="A60" s="4">
        <v>29</v>
      </c>
      <c r="B60" s="2">
        <v>25140508</v>
      </c>
      <c r="C60" s="2" t="s">
        <v>1</v>
      </c>
      <c r="D60" s="2" t="s">
        <v>44</v>
      </c>
      <c r="E60" s="3">
        <v>62</v>
      </c>
      <c r="F60" s="3" t="s">
        <v>7</v>
      </c>
      <c r="G60" s="3">
        <v>81</v>
      </c>
      <c r="H60" s="3" t="s">
        <v>6</v>
      </c>
      <c r="I60" s="3">
        <v>46</v>
      </c>
      <c r="J60" s="3" t="s">
        <v>7</v>
      </c>
      <c r="K60" s="3">
        <v>51</v>
      </c>
      <c r="L60" s="3" t="s">
        <v>7</v>
      </c>
      <c r="M60" s="3">
        <v>63</v>
      </c>
      <c r="N60" s="3" t="s">
        <v>7</v>
      </c>
      <c r="O60" s="3">
        <v>80</v>
      </c>
      <c r="P60" s="3" t="s">
        <v>7</v>
      </c>
      <c r="Q60" s="3">
        <f>E60+G60+I60+K60+M60+O60-SMALL(Table35[[#This Row],[184]:[G6]],1)</f>
        <v>337</v>
      </c>
      <c r="R60" s="12">
        <f t="shared" si="1"/>
        <v>67.400000000000006</v>
      </c>
      <c r="S60" s="3">
        <v>57</v>
      </c>
      <c r="T60" s="13" t="s">
        <v>4</v>
      </c>
    </row>
    <row r="61" spans="1:20" x14ac:dyDescent="0.25">
      <c r="A61" s="4">
        <v>17</v>
      </c>
      <c r="B61" s="2">
        <v>25140496</v>
      </c>
      <c r="C61" s="2" t="s">
        <v>3</v>
      </c>
      <c r="D61" s="2" t="s">
        <v>32</v>
      </c>
      <c r="E61" s="3">
        <v>71</v>
      </c>
      <c r="F61" s="3" t="s">
        <v>12</v>
      </c>
      <c r="G61" s="3">
        <v>74</v>
      </c>
      <c r="H61" s="3" t="s">
        <v>12</v>
      </c>
      <c r="I61" s="3">
        <v>38</v>
      </c>
      <c r="J61" s="3" t="s">
        <v>10</v>
      </c>
      <c r="K61" s="3">
        <v>51</v>
      </c>
      <c r="L61" s="3" t="s">
        <v>7</v>
      </c>
      <c r="M61" s="3">
        <v>61</v>
      </c>
      <c r="N61" s="3" t="s">
        <v>7</v>
      </c>
      <c r="O61" s="3">
        <v>79</v>
      </c>
      <c r="P61" s="3" t="s">
        <v>7</v>
      </c>
      <c r="Q61" s="3">
        <f>E61+G61+I61+K61+M61+O61-SMALL(Table35[[#This Row],[184]:[G6]],1)</f>
        <v>336</v>
      </c>
      <c r="R61" s="12">
        <f t="shared" si="1"/>
        <v>67.2</v>
      </c>
      <c r="S61" s="3">
        <v>58</v>
      </c>
      <c r="T61" s="13" t="s">
        <v>4</v>
      </c>
    </row>
    <row r="62" spans="1:20" x14ac:dyDescent="0.25">
      <c r="A62" s="4">
        <v>46</v>
      </c>
      <c r="B62" s="2">
        <v>25140525</v>
      </c>
      <c r="C62" s="2" t="s">
        <v>3</v>
      </c>
      <c r="D62" s="2" t="s">
        <v>61</v>
      </c>
      <c r="E62" s="3">
        <v>62</v>
      </c>
      <c r="F62" s="3" t="s">
        <v>7</v>
      </c>
      <c r="G62" s="3">
        <v>71</v>
      </c>
      <c r="H62" s="3" t="s">
        <v>12</v>
      </c>
      <c r="I62" s="3">
        <v>46</v>
      </c>
      <c r="J62" s="3" t="s">
        <v>7</v>
      </c>
      <c r="K62" s="3">
        <v>49</v>
      </c>
      <c r="L62" s="3" t="s">
        <v>7</v>
      </c>
      <c r="M62" s="3">
        <v>73</v>
      </c>
      <c r="N62" s="3" t="s">
        <v>12</v>
      </c>
      <c r="O62" s="3">
        <v>79</v>
      </c>
      <c r="P62" s="3" t="s">
        <v>7</v>
      </c>
      <c r="Q62" s="3">
        <f>E62+G62+I62+K62+M62+O62-SMALL(Table35[[#This Row],[184]:[G6]],1)</f>
        <v>334</v>
      </c>
      <c r="R62" s="12">
        <f t="shared" si="1"/>
        <v>66.8</v>
      </c>
      <c r="S62" s="3">
        <v>59</v>
      </c>
      <c r="T62" s="13" t="s">
        <v>4</v>
      </c>
    </row>
    <row r="63" spans="1:20" x14ac:dyDescent="0.25">
      <c r="A63" s="4">
        <v>76</v>
      </c>
      <c r="B63" s="2">
        <v>25140556</v>
      </c>
      <c r="C63" s="2" t="s">
        <v>1</v>
      </c>
      <c r="D63" s="2" t="s">
        <v>91</v>
      </c>
      <c r="E63" s="3">
        <v>74</v>
      </c>
      <c r="F63" s="3" t="s">
        <v>12</v>
      </c>
      <c r="G63" s="3">
        <v>59</v>
      </c>
      <c r="H63" s="3" t="s">
        <v>11</v>
      </c>
      <c r="I63" s="3">
        <v>49</v>
      </c>
      <c r="J63" s="3" t="s">
        <v>7</v>
      </c>
      <c r="K63" s="3">
        <v>50</v>
      </c>
      <c r="L63" s="3" t="s">
        <v>7</v>
      </c>
      <c r="M63" s="3">
        <v>70</v>
      </c>
      <c r="N63" s="3" t="s">
        <v>12</v>
      </c>
      <c r="O63" s="3">
        <v>78</v>
      </c>
      <c r="P63" s="3" t="s">
        <v>7</v>
      </c>
      <c r="Q63" s="3">
        <f>E63+G63+I63+K63+M63+O63-SMALL(Table35[[#This Row],[184]:[G6]],1)</f>
        <v>331</v>
      </c>
      <c r="R63" s="12">
        <f t="shared" si="1"/>
        <v>66.2</v>
      </c>
      <c r="S63" s="3">
        <v>60</v>
      </c>
      <c r="T63" s="13" t="s">
        <v>4</v>
      </c>
    </row>
    <row r="64" spans="1:20" x14ac:dyDescent="0.25">
      <c r="A64" s="4">
        <v>67</v>
      </c>
      <c r="B64" s="2">
        <v>25140546</v>
      </c>
      <c r="C64" s="2" t="s">
        <v>1</v>
      </c>
      <c r="D64" s="2" t="s">
        <v>82</v>
      </c>
      <c r="E64" s="3">
        <v>71</v>
      </c>
      <c r="F64" s="3" t="s">
        <v>12</v>
      </c>
      <c r="G64" s="3">
        <v>62</v>
      </c>
      <c r="H64" s="3" t="s">
        <v>11</v>
      </c>
      <c r="I64" s="3">
        <v>34</v>
      </c>
      <c r="J64" s="3" t="s">
        <v>10</v>
      </c>
      <c r="K64" s="3">
        <v>36</v>
      </c>
      <c r="L64" s="3" t="s">
        <v>10</v>
      </c>
      <c r="M64" s="3">
        <v>78</v>
      </c>
      <c r="N64" s="3" t="s">
        <v>9</v>
      </c>
      <c r="O64" s="3">
        <v>83</v>
      </c>
      <c r="P64" s="3" t="s">
        <v>12</v>
      </c>
      <c r="Q64" s="3">
        <f>E64+G64+I64+K64+M64+O64-SMALL(Table35[[#This Row],[184]:[G6]],1)</f>
        <v>330</v>
      </c>
      <c r="R64" s="12">
        <f t="shared" si="1"/>
        <v>66</v>
      </c>
      <c r="S64" s="3">
        <v>61</v>
      </c>
      <c r="T64" s="13" t="s">
        <v>4</v>
      </c>
    </row>
    <row r="65" spans="1:20" x14ac:dyDescent="0.25">
      <c r="A65" s="4">
        <v>49</v>
      </c>
      <c r="B65" s="2">
        <v>25140528</v>
      </c>
      <c r="C65" s="2" t="s">
        <v>1</v>
      </c>
      <c r="D65" s="2" t="s">
        <v>64</v>
      </c>
      <c r="E65" s="3">
        <v>73</v>
      </c>
      <c r="F65" s="3" t="s">
        <v>12</v>
      </c>
      <c r="G65" s="3">
        <v>74</v>
      </c>
      <c r="H65" s="3" t="s">
        <v>12</v>
      </c>
      <c r="I65" s="3">
        <v>48</v>
      </c>
      <c r="J65" s="3" t="s">
        <v>7</v>
      </c>
      <c r="K65" s="3">
        <v>49</v>
      </c>
      <c r="L65" s="3" t="s">
        <v>7</v>
      </c>
      <c r="M65" s="3">
        <v>55</v>
      </c>
      <c r="N65" s="3" t="s">
        <v>11</v>
      </c>
      <c r="O65" s="3">
        <v>78</v>
      </c>
      <c r="P65" s="3" t="s">
        <v>7</v>
      </c>
      <c r="Q65" s="3">
        <f>E65+G65+I65+K65+M65+O65-SMALL(Table35[[#This Row],[184]:[G6]],1)</f>
        <v>329</v>
      </c>
      <c r="R65" s="12">
        <f t="shared" si="1"/>
        <v>65.8</v>
      </c>
      <c r="S65" s="3">
        <v>62</v>
      </c>
      <c r="T65" s="13" t="s">
        <v>4</v>
      </c>
    </row>
    <row r="66" spans="1:20" x14ac:dyDescent="0.25">
      <c r="A66" s="4">
        <v>80</v>
      </c>
      <c r="B66" s="2">
        <v>25140560</v>
      </c>
      <c r="C66" s="2" t="s">
        <v>1</v>
      </c>
      <c r="D66" s="2" t="s">
        <v>95</v>
      </c>
      <c r="E66" s="3">
        <v>74</v>
      </c>
      <c r="F66" s="3" t="s">
        <v>12</v>
      </c>
      <c r="G66" s="3">
        <v>56</v>
      </c>
      <c r="H66" s="3" t="s">
        <v>11</v>
      </c>
      <c r="I66" s="3">
        <v>38</v>
      </c>
      <c r="J66" s="3" t="s">
        <v>10</v>
      </c>
      <c r="K66" s="3">
        <v>61</v>
      </c>
      <c r="L66" s="3" t="s">
        <v>9</v>
      </c>
      <c r="M66" s="3">
        <v>61</v>
      </c>
      <c r="N66" s="3" t="s">
        <v>7</v>
      </c>
      <c r="O66" s="3">
        <v>77</v>
      </c>
      <c r="P66" s="3" t="s">
        <v>7</v>
      </c>
      <c r="Q66" s="3">
        <f>E66+G66+I66+K66+M66+O66-SMALL(Table35[[#This Row],[184]:[G6]],1)</f>
        <v>329</v>
      </c>
      <c r="R66" s="12">
        <f t="shared" si="1"/>
        <v>65.8</v>
      </c>
      <c r="S66" s="3">
        <v>63</v>
      </c>
      <c r="T66" s="13" t="s">
        <v>4</v>
      </c>
    </row>
    <row r="67" spans="1:20" x14ac:dyDescent="0.25">
      <c r="A67" s="4">
        <v>50</v>
      </c>
      <c r="B67" s="2">
        <v>25140529</v>
      </c>
      <c r="C67" s="2" t="s">
        <v>3</v>
      </c>
      <c r="D67" s="2" t="s">
        <v>65</v>
      </c>
      <c r="E67" s="3">
        <v>62</v>
      </c>
      <c r="F67" s="3" t="s">
        <v>7</v>
      </c>
      <c r="G67" s="3">
        <v>65</v>
      </c>
      <c r="H67" s="3" t="s">
        <v>7</v>
      </c>
      <c r="I67" s="3">
        <v>38</v>
      </c>
      <c r="J67" s="3" t="s">
        <v>10</v>
      </c>
      <c r="K67" s="3">
        <v>49</v>
      </c>
      <c r="L67" s="3" t="s">
        <v>7</v>
      </c>
      <c r="M67" s="3">
        <v>72</v>
      </c>
      <c r="N67" s="3" t="s">
        <v>12</v>
      </c>
      <c r="O67" s="3">
        <v>77</v>
      </c>
      <c r="P67" s="3" t="s">
        <v>7</v>
      </c>
      <c r="Q67" s="3">
        <f>E67+G67+I67+K67+M67+O67-SMALL(Table35[[#This Row],[184]:[G6]],1)</f>
        <v>325</v>
      </c>
      <c r="R67" s="12">
        <f t="shared" si="1"/>
        <v>65</v>
      </c>
      <c r="S67" s="3">
        <v>64</v>
      </c>
      <c r="T67" s="13" t="s">
        <v>4</v>
      </c>
    </row>
    <row r="68" spans="1:20" x14ac:dyDescent="0.25">
      <c r="A68" s="4">
        <v>61</v>
      </c>
      <c r="B68" s="2">
        <v>25140540</v>
      </c>
      <c r="C68" s="2" t="s">
        <v>3</v>
      </c>
      <c r="D68" s="2" t="s">
        <v>76</v>
      </c>
      <c r="E68" s="3">
        <v>62</v>
      </c>
      <c r="F68" s="3" t="s">
        <v>7</v>
      </c>
      <c r="G68" s="3">
        <v>73</v>
      </c>
      <c r="H68" s="3" t="s">
        <v>12</v>
      </c>
      <c r="I68" s="3">
        <v>37</v>
      </c>
      <c r="J68" s="3" t="s">
        <v>10</v>
      </c>
      <c r="K68" s="3">
        <v>49</v>
      </c>
      <c r="L68" s="3" t="s">
        <v>7</v>
      </c>
      <c r="M68" s="3">
        <v>62</v>
      </c>
      <c r="N68" s="3" t="s">
        <v>7</v>
      </c>
      <c r="O68" s="3">
        <v>77</v>
      </c>
      <c r="P68" s="3" t="s">
        <v>7</v>
      </c>
      <c r="Q68" s="3">
        <f>E68+G68+I68+K68+M68+O68-SMALL(Table35[[#This Row],[184]:[G6]],1)</f>
        <v>323</v>
      </c>
      <c r="R68" s="12">
        <f t="shared" ref="R68:R83" si="2">Q68/5</f>
        <v>64.599999999999994</v>
      </c>
      <c r="S68" s="3">
        <v>65</v>
      </c>
      <c r="T68" s="13" t="s">
        <v>4</v>
      </c>
    </row>
    <row r="69" spans="1:20" x14ac:dyDescent="0.25">
      <c r="A69" s="4">
        <v>6</v>
      </c>
      <c r="B69" s="2">
        <v>25140485</v>
      </c>
      <c r="C69" s="2" t="s">
        <v>1</v>
      </c>
      <c r="D69" s="2" t="s">
        <v>21</v>
      </c>
      <c r="E69" s="3">
        <v>60</v>
      </c>
      <c r="F69" s="3" t="s">
        <v>11</v>
      </c>
      <c r="G69" s="3">
        <v>66</v>
      </c>
      <c r="H69" s="3" t="s">
        <v>7</v>
      </c>
      <c r="I69" s="3">
        <v>35</v>
      </c>
      <c r="J69" s="3" t="s">
        <v>10</v>
      </c>
      <c r="K69" s="3">
        <v>45</v>
      </c>
      <c r="L69" s="3" t="s">
        <v>11</v>
      </c>
      <c r="M69" s="3">
        <v>72</v>
      </c>
      <c r="N69" s="3" t="s">
        <v>12</v>
      </c>
      <c r="O69" s="3">
        <v>78</v>
      </c>
      <c r="P69" s="3" t="s">
        <v>7</v>
      </c>
      <c r="Q69" s="3">
        <f>E69+G69+I69+K69+M69+O69-SMALL(Table35[[#This Row],[184]:[G6]],1)</f>
        <v>321</v>
      </c>
      <c r="R69" s="12">
        <f t="shared" si="2"/>
        <v>64.2</v>
      </c>
      <c r="S69" s="3">
        <v>66</v>
      </c>
      <c r="T69" s="13" t="s">
        <v>4</v>
      </c>
    </row>
    <row r="70" spans="1:20" x14ac:dyDescent="0.25">
      <c r="A70" s="4">
        <v>52</v>
      </c>
      <c r="B70" s="2">
        <v>25140531</v>
      </c>
      <c r="C70" s="2" t="s">
        <v>3</v>
      </c>
      <c r="D70" s="2" t="s">
        <v>67</v>
      </c>
      <c r="E70" s="3">
        <v>71</v>
      </c>
      <c r="F70" s="3" t="s">
        <v>12</v>
      </c>
      <c r="G70" s="3">
        <v>64</v>
      </c>
      <c r="H70" s="3" t="s">
        <v>7</v>
      </c>
      <c r="I70" s="3">
        <v>36</v>
      </c>
      <c r="J70" s="3" t="s">
        <v>10</v>
      </c>
      <c r="K70" s="3">
        <v>42</v>
      </c>
      <c r="L70" s="3" t="s">
        <v>11</v>
      </c>
      <c r="M70" s="3">
        <v>63</v>
      </c>
      <c r="N70" s="3" t="s">
        <v>7</v>
      </c>
      <c r="O70" s="3">
        <v>77</v>
      </c>
      <c r="P70" s="3" t="s">
        <v>7</v>
      </c>
      <c r="Q70" s="3">
        <f>E70+G70+I70+K70+M70+O70-SMALL(Table35[[#This Row],[184]:[G6]],1)</f>
        <v>317</v>
      </c>
      <c r="R70" s="12">
        <f t="shared" si="2"/>
        <v>63.4</v>
      </c>
      <c r="S70" s="3">
        <v>67</v>
      </c>
      <c r="T70" s="13" t="s">
        <v>4</v>
      </c>
    </row>
    <row r="71" spans="1:20" x14ac:dyDescent="0.25">
      <c r="A71" s="4">
        <v>24</v>
      </c>
      <c r="B71" s="2">
        <v>25140503</v>
      </c>
      <c r="C71" s="2" t="s">
        <v>1</v>
      </c>
      <c r="D71" s="2" t="s">
        <v>39</v>
      </c>
      <c r="E71" s="3">
        <v>62</v>
      </c>
      <c r="F71" s="3" t="s">
        <v>7</v>
      </c>
      <c r="G71" s="3">
        <v>65</v>
      </c>
      <c r="H71" s="3" t="s">
        <v>7</v>
      </c>
      <c r="I71" s="3">
        <v>45</v>
      </c>
      <c r="J71" s="3" t="s">
        <v>7</v>
      </c>
      <c r="K71" s="3">
        <v>40</v>
      </c>
      <c r="L71" s="3" t="s">
        <v>11</v>
      </c>
      <c r="M71" s="3">
        <v>62</v>
      </c>
      <c r="N71" s="3" t="s">
        <v>7</v>
      </c>
      <c r="O71" s="3">
        <v>76</v>
      </c>
      <c r="P71" s="3" t="s">
        <v>11</v>
      </c>
      <c r="Q71" s="3">
        <f>E71+G71+I71+K71+M71+O71-SMALL(Table35[[#This Row],[184]:[G6]],1)</f>
        <v>310</v>
      </c>
      <c r="R71" s="12">
        <f t="shared" si="2"/>
        <v>62</v>
      </c>
      <c r="S71" s="3">
        <v>68</v>
      </c>
      <c r="T71" s="13" t="s">
        <v>4</v>
      </c>
    </row>
    <row r="72" spans="1:20" x14ac:dyDescent="0.25">
      <c r="A72" s="4">
        <v>73</v>
      </c>
      <c r="B72" s="2">
        <v>25140553</v>
      </c>
      <c r="C72" s="2" t="s">
        <v>1</v>
      </c>
      <c r="D72" s="2" t="s">
        <v>88</v>
      </c>
      <c r="E72" s="3">
        <v>72</v>
      </c>
      <c r="F72" s="3" t="s">
        <v>12</v>
      </c>
      <c r="G72" s="3">
        <v>63</v>
      </c>
      <c r="H72" s="3" t="s">
        <v>7</v>
      </c>
      <c r="I72" s="3">
        <v>35</v>
      </c>
      <c r="J72" s="3" t="s">
        <v>10</v>
      </c>
      <c r="K72" s="3">
        <v>43</v>
      </c>
      <c r="L72" s="3" t="s">
        <v>11</v>
      </c>
      <c r="M72" s="3">
        <v>55</v>
      </c>
      <c r="N72" s="3" t="s">
        <v>11</v>
      </c>
      <c r="O72" s="3">
        <v>77</v>
      </c>
      <c r="P72" s="3" t="s">
        <v>7</v>
      </c>
      <c r="Q72" s="3">
        <f>E72+G72+I72+K72+M72+O72-SMALL(Table35[[#This Row],[184]:[G6]],1)</f>
        <v>310</v>
      </c>
      <c r="R72" s="12">
        <f t="shared" si="2"/>
        <v>62</v>
      </c>
      <c r="S72" s="3">
        <v>69</v>
      </c>
      <c r="T72" s="13" t="s">
        <v>4</v>
      </c>
    </row>
    <row r="73" spans="1:20" x14ac:dyDescent="0.25">
      <c r="A73" s="4">
        <v>66</v>
      </c>
      <c r="B73" s="2">
        <v>25140545</v>
      </c>
      <c r="C73" s="2" t="s">
        <v>3</v>
      </c>
      <c r="D73" s="2" t="s">
        <v>81</v>
      </c>
      <c r="E73" s="3">
        <v>71</v>
      </c>
      <c r="F73" s="3" t="s">
        <v>12</v>
      </c>
      <c r="G73" s="3">
        <v>51</v>
      </c>
      <c r="H73" s="3" t="s">
        <v>10</v>
      </c>
      <c r="I73" s="3">
        <v>39</v>
      </c>
      <c r="J73" s="3" t="s">
        <v>11</v>
      </c>
      <c r="K73" s="3">
        <v>40</v>
      </c>
      <c r="L73" s="3" t="s">
        <v>11</v>
      </c>
      <c r="M73" s="3">
        <v>64</v>
      </c>
      <c r="N73" s="3" t="s">
        <v>7</v>
      </c>
      <c r="O73" s="3">
        <v>76</v>
      </c>
      <c r="P73" s="3" t="s">
        <v>11</v>
      </c>
      <c r="Q73" s="3">
        <f>E73+G73+I73+K73+M73+O73-SMALL(Table35[[#This Row],[184]:[G6]],1)</f>
        <v>302</v>
      </c>
      <c r="R73" s="12">
        <f t="shared" si="2"/>
        <v>60.4</v>
      </c>
      <c r="S73" s="3">
        <v>70</v>
      </c>
      <c r="T73" s="13" t="s">
        <v>4</v>
      </c>
    </row>
    <row r="74" spans="1:20" x14ac:dyDescent="0.25">
      <c r="A74" s="4">
        <v>65</v>
      </c>
      <c r="B74" s="2">
        <v>25140544</v>
      </c>
      <c r="C74" s="2" t="s">
        <v>3</v>
      </c>
      <c r="D74" s="2" t="s">
        <v>80</v>
      </c>
      <c r="E74" s="3">
        <v>69</v>
      </c>
      <c r="F74" s="3" t="s">
        <v>7</v>
      </c>
      <c r="G74" s="3">
        <v>56</v>
      </c>
      <c r="H74" s="3" t="s">
        <v>11</v>
      </c>
      <c r="I74" s="3">
        <v>37</v>
      </c>
      <c r="J74" s="3" t="s">
        <v>10</v>
      </c>
      <c r="K74" s="3">
        <v>39</v>
      </c>
      <c r="L74" s="3" t="s">
        <v>10</v>
      </c>
      <c r="M74" s="3">
        <v>62</v>
      </c>
      <c r="N74" s="3" t="s">
        <v>7</v>
      </c>
      <c r="O74" s="3">
        <v>75</v>
      </c>
      <c r="P74" s="3" t="s">
        <v>11</v>
      </c>
      <c r="Q74" s="3">
        <f>E74+G74+I74+K74+M74+O74-SMALL(Table35[[#This Row],[184]:[G6]],1)</f>
        <v>301</v>
      </c>
      <c r="R74" s="12">
        <f t="shared" si="2"/>
        <v>60.2</v>
      </c>
      <c r="S74" s="3">
        <v>71</v>
      </c>
      <c r="T74" s="13" t="s">
        <v>4</v>
      </c>
    </row>
    <row r="75" spans="1:20" x14ac:dyDescent="0.25">
      <c r="A75" s="4">
        <v>5</v>
      </c>
      <c r="B75" s="2">
        <v>25140484</v>
      </c>
      <c r="C75" s="2" t="s">
        <v>3</v>
      </c>
      <c r="D75" s="2" t="s">
        <v>20</v>
      </c>
      <c r="E75" s="3">
        <v>59</v>
      </c>
      <c r="F75" s="3" t="s">
        <v>11</v>
      </c>
      <c r="G75" s="3">
        <v>58</v>
      </c>
      <c r="H75" s="3" t="s">
        <v>11</v>
      </c>
      <c r="I75" s="3">
        <v>41</v>
      </c>
      <c r="J75" s="3" t="s">
        <v>11</v>
      </c>
      <c r="K75" s="3">
        <v>44</v>
      </c>
      <c r="L75" s="3" t="s">
        <v>11</v>
      </c>
      <c r="M75" s="3">
        <v>62</v>
      </c>
      <c r="N75" s="3" t="s">
        <v>7</v>
      </c>
      <c r="O75" s="3">
        <v>74</v>
      </c>
      <c r="P75" s="3" t="s">
        <v>11</v>
      </c>
      <c r="Q75" s="3">
        <f>E75+G75+I75+K75+M75+O75-SMALL(Table35[[#This Row],[184]:[G6]],1)</f>
        <v>297</v>
      </c>
      <c r="R75" s="12">
        <f t="shared" si="2"/>
        <v>59.4</v>
      </c>
      <c r="S75" s="3">
        <v>72</v>
      </c>
      <c r="T75" s="13" t="s">
        <v>4</v>
      </c>
    </row>
    <row r="76" spans="1:20" x14ac:dyDescent="0.25">
      <c r="A76" s="4">
        <v>40</v>
      </c>
      <c r="B76" s="2">
        <v>25140519</v>
      </c>
      <c r="C76" s="2" t="s">
        <v>3</v>
      </c>
      <c r="D76" s="2" t="s">
        <v>55</v>
      </c>
      <c r="E76" s="3">
        <v>60</v>
      </c>
      <c r="F76" s="3" t="s">
        <v>11</v>
      </c>
      <c r="G76" s="3">
        <v>56</v>
      </c>
      <c r="H76" s="3" t="s">
        <v>11</v>
      </c>
      <c r="I76" s="3">
        <v>50</v>
      </c>
      <c r="J76" s="3" t="s">
        <v>7</v>
      </c>
      <c r="K76" s="3">
        <v>49</v>
      </c>
      <c r="L76" s="3" t="s">
        <v>7</v>
      </c>
      <c r="M76" s="3">
        <v>57</v>
      </c>
      <c r="N76" s="3" t="s">
        <v>11</v>
      </c>
      <c r="O76" s="3">
        <v>72</v>
      </c>
      <c r="P76" s="3" t="s">
        <v>11</v>
      </c>
      <c r="Q76" s="3">
        <f>E76+G76+I76+K76+M76+O76-SMALL(Table35[[#This Row],[184]:[G6]],1)</f>
        <v>295</v>
      </c>
      <c r="R76" s="12">
        <f t="shared" si="2"/>
        <v>59</v>
      </c>
      <c r="S76" s="3">
        <v>73</v>
      </c>
      <c r="T76" s="13" t="s">
        <v>4</v>
      </c>
    </row>
    <row r="77" spans="1:20" x14ac:dyDescent="0.25">
      <c r="A77" s="4">
        <v>55</v>
      </c>
      <c r="B77" s="2">
        <v>25140534</v>
      </c>
      <c r="C77" s="2" t="s">
        <v>1</v>
      </c>
      <c r="D77" s="2" t="s">
        <v>70</v>
      </c>
      <c r="E77" s="3">
        <v>62</v>
      </c>
      <c r="F77" s="3" t="s">
        <v>7</v>
      </c>
      <c r="G77" s="3">
        <v>72</v>
      </c>
      <c r="H77" s="3" t="s">
        <v>12</v>
      </c>
      <c r="I77" s="3">
        <v>36</v>
      </c>
      <c r="J77" s="3" t="s">
        <v>10</v>
      </c>
      <c r="K77" s="3">
        <v>38</v>
      </c>
      <c r="L77" s="3" t="s">
        <v>10</v>
      </c>
      <c r="M77" s="3">
        <v>48</v>
      </c>
      <c r="N77" s="3" t="s">
        <v>10</v>
      </c>
      <c r="O77" s="3">
        <v>75</v>
      </c>
      <c r="P77" s="3" t="s">
        <v>11</v>
      </c>
      <c r="Q77" s="3">
        <f>E77+G77+I77+K77+M77+O77-SMALL(Table35[[#This Row],[184]:[G6]],1)</f>
        <v>295</v>
      </c>
      <c r="R77" s="12">
        <f t="shared" si="2"/>
        <v>59</v>
      </c>
      <c r="S77" s="3">
        <v>74</v>
      </c>
      <c r="T77" s="13" t="s">
        <v>4</v>
      </c>
    </row>
    <row r="78" spans="1:20" x14ac:dyDescent="0.25">
      <c r="A78" s="4">
        <v>72</v>
      </c>
      <c r="B78" s="2">
        <v>25140551</v>
      </c>
      <c r="C78" s="2" t="s">
        <v>1</v>
      </c>
      <c r="D78" s="2" t="s">
        <v>87</v>
      </c>
      <c r="E78" s="3">
        <v>69</v>
      </c>
      <c r="F78" s="3" t="s">
        <v>7</v>
      </c>
      <c r="G78" s="3">
        <v>58</v>
      </c>
      <c r="H78" s="3" t="s">
        <v>11</v>
      </c>
      <c r="I78" s="3">
        <v>37</v>
      </c>
      <c r="J78" s="3" t="s">
        <v>10</v>
      </c>
      <c r="K78" s="3">
        <v>39</v>
      </c>
      <c r="L78" s="3" t="s">
        <v>10</v>
      </c>
      <c r="M78" s="3">
        <v>54</v>
      </c>
      <c r="N78" s="3" t="s">
        <v>11</v>
      </c>
      <c r="O78" s="3">
        <v>73</v>
      </c>
      <c r="P78" s="3" t="s">
        <v>11</v>
      </c>
      <c r="Q78" s="3">
        <f>E78+G78+I78+K78+M78+O78-SMALL(Table35[[#This Row],[184]:[G6]],1)</f>
        <v>293</v>
      </c>
      <c r="R78" s="12">
        <f t="shared" si="2"/>
        <v>58.6</v>
      </c>
      <c r="S78" s="3">
        <v>75</v>
      </c>
      <c r="T78" s="13" t="s">
        <v>4</v>
      </c>
    </row>
    <row r="79" spans="1:20" x14ac:dyDescent="0.25">
      <c r="A79" s="4">
        <v>69</v>
      </c>
      <c r="B79" s="2">
        <v>25140548</v>
      </c>
      <c r="C79" s="2" t="s">
        <v>3</v>
      </c>
      <c r="D79" s="2" t="s">
        <v>84</v>
      </c>
      <c r="E79" s="3">
        <v>46</v>
      </c>
      <c r="F79" s="3" t="s">
        <v>10</v>
      </c>
      <c r="G79" s="3">
        <v>63</v>
      </c>
      <c r="H79" s="3" t="s">
        <v>7</v>
      </c>
      <c r="I79" s="3">
        <v>37</v>
      </c>
      <c r="J79" s="3" t="s">
        <v>10</v>
      </c>
      <c r="K79" s="3">
        <v>49</v>
      </c>
      <c r="L79" s="3" t="s">
        <v>7</v>
      </c>
      <c r="M79" s="3">
        <v>63</v>
      </c>
      <c r="N79" s="3" t="s">
        <v>7</v>
      </c>
      <c r="O79" s="3">
        <v>71</v>
      </c>
      <c r="P79" s="3" t="s">
        <v>11</v>
      </c>
      <c r="Q79" s="3">
        <f>E79+G79+I79+K79+M79+O79-SMALL(Table35[[#This Row],[184]:[G6]],1)</f>
        <v>292</v>
      </c>
      <c r="R79" s="12">
        <f t="shared" si="2"/>
        <v>58.4</v>
      </c>
      <c r="S79" s="3">
        <v>76</v>
      </c>
      <c r="T79" s="13" t="s">
        <v>4</v>
      </c>
    </row>
    <row r="80" spans="1:20" x14ac:dyDescent="0.25">
      <c r="A80" s="4">
        <v>53</v>
      </c>
      <c r="B80" s="2">
        <v>25140532</v>
      </c>
      <c r="C80" s="2" t="s">
        <v>3</v>
      </c>
      <c r="D80" s="2" t="s">
        <v>68</v>
      </c>
      <c r="E80" s="3">
        <v>46</v>
      </c>
      <c r="F80" s="3" t="s">
        <v>10</v>
      </c>
      <c r="G80" s="3">
        <v>57</v>
      </c>
      <c r="H80" s="3" t="s">
        <v>11</v>
      </c>
      <c r="I80" s="3">
        <v>36</v>
      </c>
      <c r="J80" s="3" t="s">
        <v>10</v>
      </c>
      <c r="K80" s="3">
        <v>39</v>
      </c>
      <c r="L80" s="3" t="s">
        <v>10</v>
      </c>
      <c r="M80" s="3">
        <v>72</v>
      </c>
      <c r="N80" s="3" t="s">
        <v>12</v>
      </c>
      <c r="O80" s="3">
        <v>73</v>
      </c>
      <c r="P80" s="3" t="s">
        <v>11</v>
      </c>
      <c r="Q80" s="3">
        <f>E80+G80+I80+K80+M80+O80-SMALL(Table35[[#This Row],[184]:[G6]],1)</f>
        <v>287</v>
      </c>
      <c r="R80" s="12">
        <f t="shared" si="2"/>
        <v>57.4</v>
      </c>
      <c r="S80" s="3">
        <v>77</v>
      </c>
      <c r="T80" s="13" t="s">
        <v>4</v>
      </c>
    </row>
    <row r="81" spans="1:20" x14ac:dyDescent="0.25">
      <c r="A81" s="4">
        <v>64</v>
      </c>
      <c r="B81" s="2">
        <v>25140543</v>
      </c>
      <c r="C81" s="2" t="s">
        <v>3</v>
      </c>
      <c r="D81" s="2" t="s">
        <v>79</v>
      </c>
      <c r="E81" s="3">
        <v>62</v>
      </c>
      <c r="F81" s="3" t="s">
        <v>7</v>
      </c>
      <c r="G81" s="3">
        <v>56</v>
      </c>
      <c r="H81" s="3" t="s">
        <v>11</v>
      </c>
      <c r="I81" s="3">
        <v>34</v>
      </c>
      <c r="J81" s="3" t="s">
        <v>10</v>
      </c>
      <c r="K81" s="3">
        <v>38</v>
      </c>
      <c r="L81" s="3" t="s">
        <v>10</v>
      </c>
      <c r="M81" s="3">
        <v>57</v>
      </c>
      <c r="N81" s="3" t="s">
        <v>11</v>
      </c>
      <c r="O81" s="3">
        <v>72</v>
      </c>
      <c r="P81" s="3" t="s">
        <v>11</v>
      </c>
      <c r="Q81" s="3">
        <f>E81+G81+I81+K81+M81+O81-SMALL(Table35[[#This Row],[184]:[G6]],1)</f>
        <v>285</v>
      </c>
      <c r="R81" s="12">
        <f t="shared" si="2"/>
        <v>57</v>
      </c>
      <c r="S81" s="3">
        <v>78</v>
      </c>
      <c r="T81" s="13" t="s">
        <v>4</v>
      </c>
    </row>
    <row r="82" spans="1:20" x14ac:dyDescent="0.25">
      <c r="A82" s="4">
        <v>77</v>
      </c>
      <c r="B82" s="2">
        <v>25140557</v>
      </c>
      <c r="C82" s="2" t="s">
        <v>1</v>
      </c>
      <c r="D82" s="2" t="s">
        <v>92</v>
      </c>
      <c r="E82" s="3">
        <v>60</v>
      </c>
      <c r="F82" s="3" t="s">
        <v>11</v>
      </c>
      <c r="G82" s="3">
        <v>54</v>
      </c>
      <c r="H82" s="3" t="s">
        <v>10</v>
      </c>
      <c r="I82" s="3">
        <v>35</v>
      </c>
      <c r="J82" s="3" t="s">
        <v>10</v>
      </c>
      <c r="K82" s="3">
        <v>39</v>
      </c>
      <c r="L82" s="3" t="s">
        <v>10</v>
      </c>
      <c r="M82" s="3">
        <v>54</v>
      </c>
      <c r="N82" s="3" t="s">
        <v>11</v>
      </c>
      <c r="O82" s="3">
        <v>71</v>
      </c>
      <c r="P82" s="3" t="s">
        <v>11</v>
      </c>
      <c r="Q82" s="3">
        <f>E82+G82+I82+K82+M82+O82-SMALL(Table35[[#This Row],[184]:[G6]],1)</f>
        <v>278</v>
      </c>
      <c r="R82" s="12">
        <f t="shared" si="2"/>
        <v>55.6</v>
      </c>
      <c r="S82" s="3">
        <v>79</v>
      </c>
      <c r="T82" s="13" t="s">
        <v>4</v>
      </c>
    </row>
    <row r="83" spans="1:20" x14ac:dyDescent="0.25">
      <c r="A83" s="8">
        <v>10</v>
      </c>
      <c r="B83" s="9">
        <v>25140489</v>
      </c>
      <c r="C83" s="9" t="s">
        <v>1</v>
      </c>
      <c r="D83" s="9" t="s">
        <v>25</v>
      </c>
      <c r="E83" s="10">
        <v>46</v>
      </c>
      <c r="F83" s="10" t="s">
        <v>10</v>
      </c>
      <c r="G83" s="10">
        <v>53</v>
      </c>
      <c r="H83" s="10" t="s">
        <v>10</v>
      </c>
      <c r="I83" s="10">
        <v>39</v>
      </c>
      <c r="J83" s="10" t="s">
        <v>11</v>
      </c>
      <c r="K83" s="10">
        <v>43</v>
      </c>
      <c r="L83" s="10" t="s">
        <v>11</v>
      </c>
      <c r="M83" s="10">
        <v>58</v>
      </c>
      <c r="N83" s="10" t="s">
        <v>11</v>
      </c>
      <c r="O83" s="10">
        <v>68</v>
      </c>
      <c r="P83" s="10" t="s">
        <v>10</v>
      </c>
      <c r="Q83" s="10">
        <f>E83+G83+I83+K83+M83+O83-SMALL(Table35[[#This Row],[184]:[G6]],1)</f>
        <v>268</v>
      </c>
      <c r="R83" s="14">
        <f t="shared" si="2"/>
        <v>53.6</v>
      </c>
      <c r="S83" s="3">
        <v>80</v>
      </c>
      <c r="T83" s="15" t="s">
        <v>4</v>
      </c>
    </row>
    <row r="85" spans="1:20" x14ac:dyDescent="0.25">
      <c r="B85" t="s">
        <v>0</v>
      </c>
    </row>
    <row r="86" spans="1:20" x14ac:dyDescent="0.25">
      <c r="B86" t="s">
        <v>0</v>
      </c>
    </row>
  </sheetData>
  <mergeCells count="2">
    <mergeCell ref="A1:T1"/>
    <mergeCell ref="A2:T2"/>
  </mergeCells>
  <printOptions horizontalCentered="1"/>
  <pageMargins left="3.937007874015748E-2" right="3.937007874015748E-2" top="0.15748031496062992" bottom="0.15748031496062992" header="0.31496062992125984" footer="0.31496062992125984"/>
  <pageSetup paperSize="9" scale="99" fitToHeight="0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1360-6AA7-45E6-9265-FC9718774161}">
  <sheetPr>
    <pageSetUpPr fitToPage="1"/>
  </sheetPr>
  <dimension ref="A1:T8"/>
  <sheetViews>
    <sheetView workbookViewId="0">
      <selection activeCell="A3" sqref="A3"/>
    </sheetView>
  </sheetViews>
  <sheetFormatPr defaultRowHeight="36" customHeight="1" x14ac:dyDescent="0.25"/>
  <cols>
    <col min="1" max="1" width="5.7109375" customWidth="1"/>
    <col min="2" max="2" width="12.7109375" bestFit="1" customWidth="1"/>
    <col min="3" max="3" width="3.5703125" bestFit="1" customWidth="1"/>
    <col min="4" max="4" width="20.28515625" bestFit="1" customWidth="1"/>
    <col min="5" max="20" width="8.7109375" customWidth="1"/>
  </cols>
  <sheetData>
    <row r="1" spans="1:20" ht="36" customHeight="1" x14ac:dyDescent="0.4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36" customHeight="1" x14ac:dyDescent="0.3">
      <c r="A2" s="64" t="s">
        <v>118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36" customHeight="1" x14ac:dyDescent="0.3">
      <c r="A3" s="16" t="s">
        <v>116</v>
      </c>
      <c r="B3" s="16" t="s">
        <v>14</v>
      </c>
      <c r="C3" s="16" t="s">
        <v>111</v>
      </c>
      <c r="D3" s="16" t="s">
        <v>15</v>
      </c>
      <c r="E3" s="17" t="s">
        <v>105</v>
      </c>
      <c r="F3" s="17" t="s">
        <v>96</v>
      </c>
      <c r="G3" s="17" t="s">
        <v>106</v>
      </c>
      <c r="H3" s="17" t="s">
        <v>97</v>
      </c>
      <c r="I3" s="17" t="s">
        <v>107</v>
      </c>
      <c r="J3" s="17" t="s">
        <v>98</v>
      </c>
      <c r="K3" s="17" t="s">
        <v>108</v>
      </c>
      <c r="L3" s="17" t="s">
        <v>99</v>
      </c>
      <c r="M3" s="17" t="s">
        <v>109</v>
      </c>
      <c r="N3" s="17" t="s">
        <v>100</v>
      </c>
      <c r="O3" s="17" t="s">
        <v>110</v>
      </c>
      <c r="P3" s="17" t="s">
        <v>101</v>
      </c>
      <c r="Q3" s="17" t="s">
        <v>103</v>
      </c>
      <c r="R3" s="17" t="s">
        <v>102</v>
      </c>
      <c r="S3" s="17" t="s">
        <v>104</v>
      </c>
      <c r="T3" s="18" t="s">
        <v>112</v>
      </c>
    </row>
    <row r="4" spans="1:20" ht="36" customHeight="1" x14ac:dyDescent="0.3">
      <c r="A4" s="19">
        <v>36</v>
      </c>
      <c r="B4" s="20">
        <v>25140515</v>
      </c>
      <c r="C4" s="20" t="s">
        <v>3</v>
      </c>
      <c r="D4" s="20" t="s">
        <v>51</v>
      </c>
      <c r="E4" s="21">
        <v>99</v>
      </c>
      <c r="F4" s="21" t="s">
        <v>8</v>
      </c>
      <c r="G4" s="21">
        <v>100</v>
      </c>
      <c r="H4" s="21" t="s">
        <v>8</v>
      </c>
      <c r="I4" s="21">
        <v>82</v>
      </c>
      <c r="J4" s="21" t="s">
        <v>5</v>
      </c>
      <c r="K4" s="21">
        <v>96</v>
      </c>
      <c r="L4" s="21" t="s">
        <v>8</v>
      </c>
      <c r="M4" s="21">
        <v>100</v>
      </c>
      <c r="N4" s="21" t="s">
        <v>8</v>
      </c>
      <c r="O4" s="21">
        <v>100</v>
      </c>
      <c r="P4" s="21" t="s">
        <v>8</v>
      </c>
      <c r="Q4" s="21">
        <f>E4+G4+I4+K4+M4+O4-SMALL(Table35[[#This Row],[184]:[G6]],1)</f>
        <v>495</v>
      </c>
      <c r="R4" s="22">
        <f>Q4/5</f>
        <v>99</v>
      </c>
      <c r="S4" s="21">
        <v>1</v>
      </c>
      <c r="T4" s="23" t="s">
        <v>4</v>
      </c>
    </row>
    <row r="5" spans="1:20" ht="36" customHeight="1" x14ac:dyDescent="0.3">
      <c r="A5" s="19">
        <v>37</v>
      </c>
      <c r="B5" s="20">
        <v>25140516</v>
      </c>
      <c r="C5" s="20" t="s">
        <v>1</v>
      </c>
      <c r="D5" s="20" t="s">
        <v>52</v>
      </c>
      <c r="E5" s="21">
        <v>96</v>
      </c>
      <c r="F5" s="21" t="s">
        <v>8</v>
      </c>
      <c r="G5" s="21">
        <v>98</v>
      </c>
      <c r="H5" s="21" t="s">
        <v>8</v>
      </c>
      <c r="I5" s="21">
        <v>71</v>
      </c>
      <c r="J5" s="21" t="s">
        <v>6</v>
      </c>
      <c r="K5" s="21">
        <v>92</v>
      </c>
      <c r="L5" s="21" t="s">
        <v>8</v>
      </c>
      <c r="M5" s="21">
        <v>99</v>
      </c>
      <c r="N5" s="21" t="s">
        <v>8</v>
      </c>
      <c r="O5" s="21">
        <v>99</v>
      </c>
      <c r="P5" s="21" t="s">
        <v>8</v>
      </c>
      <c r="Q5" s="21">
        <f>E5+G5+I5+K5+M5+O5-SMALL(Table35[[#This Row],[184]:[G6]],1)</f>
        <v>484</v>
      </c>
      <c r="R5" s="22">
        <f>Q5/5</f>
        <v>96.8</v>
      </c>
      <c r="S5" s="21">
        <v>2</v>
      </c>
      <c r="T5" s="23" t="s">
        <v>4</v>
      </c>
    </row>
    <row r="6" spans="1:20" ht="36" customHeight="1" x14ac:dyDescent="0.3">
      <c r="A6" s="19">
        <v>12</v>
      </c>
      <c r="B6" s="20">
        <v>25140491</v>
      </c>
      <c r="C6" s="20" t="s">
        <v>3</v>
      </c>
      <c r="D6" s="20" t="s">
        <v>27</v>
      </c>
      <c r="E6" s="21">
        <v>95</v>
      </c>
      <c r="F6" s="21" t="s">
        <v>8</v>
      </c>
      <c r="G6" s="21">
        <v>92</v>
      </c>
      <c r="H6" s="21" t="s">
        <v>8</v>
      </c>
      <c r="I6" s="21">
        <v>55</v>
      </c>
      <c r="J6" s="21" t="s">
        <v>12</v>
      </c>
      <c r="K6" s="21">
        <v>82</v>
      </c>
      <c r="L6" s="21" t="s">
        <v>5</v>
      </c>
      <c r="M6" s="21">
        <v>95</v>
      </c>
      <c r="N6" s="21" t="s">
        <v>8</v>
      </c>
      <c r="O6" s="21">
        <v>97</v>
      </c>
      <c r="P6" s="21" t="s">
        <v>8</v>
      </c>
      <c r="Q6" s="21">
        <f>E6+G6+I6+K6+M6+O6-SMALL(Table35[[#This Row],[184]:[G6]],1)</f>
        <v>461</v>
      </c>
      <c r="R6" s="22">
        <f>Q6/5</f>
        <v>92.2</v>
      </c>
      <c r="S6" s="21">
        <v>3</v>
      </c>
      <c r="T6" s="23" t="s">
        <v>4</v>
      </c>
    </row>
    <row r="7" spans="1:20" ht="36" customHeight="1" x14ac:dyDescent="0.3">
      <c r="A7" s="19">
        <v>45</v>
      </c>
      <c r="B7" s="20">
        <v>25140524</v>
      </c>
      <c r="C7" s="20" t="s">
        <v>3</v>
      </c>
      <c r="D7" s="20" t="s">
        <v>60</v>
      </c>
      <c r="E7" s="21">
        <v>95</v>
      </c>
      <c r="F7" s="21" t="s">
        <v>8</v>
      </c>
      <c r="G7" s="21">
        <v>86</v>
      </c>
      <c r="H7" s="21" t="s">
        <v>5</v>
      </c>
      <c r="I7" s="21">
        <v>61</v>
      </c>
      <c r="J7" s="21" t="s">
        <v>9</v>
      </c>
      <c r="K7" s="21">
        <v>86</v>
      </c>
      <c r="L7" s="21" t="s">
        <v>5</v>
      </c>
      <c r="M7" s="21">
        <v>97</v>
      </c>
      <c r="N7" s="21" t="s">
        <v>8</v>
      </c>
      <c r="O7" s="21">
        <v>96</v>
      </c>
      <c r="P7" s="21" t="s">
        <v>8</v>
      </c>
      <c r="Q7" s="21">
        <f>E7+G7+I7+K7+M7+O7-SMALL(Table35[[#This Row],[184]:[G6]],1)</f>
        <v>460</v>
      </c>
      <c r="R7" s="22">
        <f>Q7/5</f>
        <v>92</v>
      </c>
      <c r="S7" s="21">
        <v>4</v>
      </c>
      <c r="T7" s="23" t="s">
        <v>4</v>
      </c>
    </row>
    <row r="8" spans="1:20" ht="36" customHeight="1" x14ac:dyDescent="0.3">
      <c r="A8" s="24">
        <v>30</v>
      </c>
      <c r="B8" s="25">
        <v>25140509</v>
      </c>
      <c r="C8" s="25" t="s">
        <v>1</v>
      </c>
      <c r="D8" s="25" t="s">
        <v>45</v>
      </c>
      <c r="E8" s="26">
        <v>90</v>
      </c>
      <c r="F8" s="26" t="s">
        <v>5</v>
      </c>
      <c r="G8" s="26">
        <v>91</v>
      </c>
      <c r="H8" s="26" t="s">
        <v>5</v>
      </c>
      <c r="I8" s="26">
        <v>82</v>
      </c>
      <c r="J8" s="26" t="s">
        <v>5</v>
      </c>
      <c r="K8" s="26">
        <v>88</v>
      </c>
      <c r="L8" s="26" t="s">
        <v>5</v>
      </c>
      <c r="M8" s="26">
        <v>94</v>
      </c>
      <c r="N8" s="26" t="s">
        <v>8</v>
      </c>
      <c r="O8" s="26">
        <v>96</v>
      </c>
      <c r="P8" s="26" t="s">
        <v>8</v>
      </c>
      <c r="Q8" s="26">
        <f>E8+G8+I8+K8+M8+O8-SMALL(Table35[[#This Row],[184]:[G6]],1)</f>
        <v>459</v>
      </c>
      <c r="R8" s="27">
        <f>Q8/5</f>
        <v>91.8</v>
      </c>
      <c r="S8" s="26">
        <v>5</v>
      </c>
      <c r="T8" s="28" t="s">
        <v>4</v>
      </c>
    </row>
  </sheetData>
  <mergeCells count="2">
    <mergeCell ref="A1:T1"/>
    <mergeCell ref="A2:T2"/>
  </mergeCells>
  <pageMargins left="0.25" right="0.25" top="0.75" bottom="0.75" header="0.3" footer="0.3"/>
  <pageSetup paperSize="9" scale="7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619D5-FA13-4454-A2B9-69F6A7C17B44}">
  <sheetPr>
    <pageSetUpPr fitToPage="1"/>
  </sheetPr>
  <dimension ref="A1:T86"/>
  <sheetViews>
    <sheetView workbookViewId="0">
      <selection activeCell="A3" sqref="A3"/>
    </sheetView>
  </sheetViews>
  <sheetFormatPr defaultRowHeight="15" x14ac:dyDescent="0.25"/>
  <cols>
    <col min="1" max="1" width="3" bestFit="1" customWidth="1"/>
    <col min="2" max="2" width="9" bestFit="1" customWidth="1"/>
    <col min="3" max="3" width="2.7109375" bestFit="1" customWidth="1"/>
    <col min="4" max="4" width="21.42578125" bestFit="1" customWidth="1"/>
    <col min="5" max="5" width="4" style="1" bestFit="1" customWidth="1"/>
    <col min="6" max="6" width="3.42578125" style="1" bestFit="1" customWidth="1"/>
    <col min="7" max="7" width="4" style="1" bestFit="1" customWidth="1"/>
    <col min="8" max="8" width="3.42578125" style="1" bestFit="1" customWidth="1"/>
    <col min="9" max="9" width="3" style="1" bestFit="1" customWidth="1"/>
    <col min="10" max="10" width="3.42578125" style="1" bestFit="1" customWidth="1"/>
    <col min="11" max="11" width="3" style="1" bestFit="1" customWidth="1"/>
    <col min="12" max="12" width="3.42578125" style="1" bestFit="1" customWidth="1"/>
    <col min="13" max="13" width="4" style="1" bestFit="1" customWidth="1"/>
    <col min="14" max="14" width="3.42578125" style="1" bestFit="1" customWidth="1"/>
    <col min="15" max="15" width="4" style="1" bestFit="1" customWidth="1"/>
    <col min="16" max="16" width="3.42578125" style="1" bestFit="1" customWidth="1"/>
    <col min="17" max="17" width="5.42578125" style="1" bestFit="1" customWidth="1"/>
    <col min="18" max="18" width="5.5703125" style="1" bestFit="1" customWidth="1"/>
    <col min="19" max="19" width="5.28515625" style="1" bestFit="1" customWidth="1"/>
    <col min="20" max="20" width="5.42578125" style="1" bestFit="1" customWidth="1"/>
  </cols>
  <sheetData>
    <row r="1" spans="1:20" ht="26.25" x14ac:dyDescent="0.4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8.75" x14ac:dyDescent="0.3">
      <c r="A2" s="62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5">
      <c r="A3" s="5" t="s">
        <v>2</v>
      </c>
      <c r="B3" s="6" t="s">
        <v>14</v>
      </c>
      <c r="C3" s="6" t="s">
        <v>111</v>
      </c>
      <c r="D3" s="6" t="s">
        <v>15</v>
      </c>
      <c r="E3" s="7" t="s">
        <v>105</v>
      </c>
      <c r="F3" s="7" t="s">
        <v>96</v>
      </c>
      <c r="G3" s="7" t="s">
        <v>106</v>
      </c>
      <c r="H3" s="7" t="s">
        <v>97</v>
      </c>
      <c r="I3" s="7" t="s">
        <v>107</v>
      </c>
      <c r="J3" s="7" t="s">
        <v>98</v>
      </c>
      <c r="K3" s="7" t="s">
        <v>108</v>
      </c>
      <c r="L3" s="7" t="s">
        <v>99</v>
      </c>
      <c r="M3" s="7" t="s">
        <v>109</v>
      </c>
      <c r="N3" s="7" t="s">
        <v>100</v>
      </c>
      <c r="O3" s="7" t="s">
        <v>110</v>
      </c>
      <c r="P3" s="7" t="s">
        <v>101</v>
      </c>
      <c r="Q3" s="7" t="s">
        <v>103</v>
      </c>
      <c r="R3" s="7" t="s">
        <v>102</v>
      </c>
      <c r="S3" s="7" t="s">
        <v>104</v>
      </c>
      <c r="T3" s="11" t="s">
        <v>112</v>
      </c>
    </row>
    <row r="4" spans="1:20" x14ac:dyDescent="0.25">
      <c r="A4" s="4">
        <v>36</v>
      </c>
      <c r="B4" s="2">
        <v>25140515</v>
      </c>
      <c r="C4" s="2" t="s">
        <v>3</v>
      </c>
      <c r="D4" s="2" t="s">
        <v>51</v>
      </c>
      <c r="E4" s="3">
        <v>99</v>
      </c>
      <c r="F4" s="3" t="s">
        <v>8</v>
      </c>
      <c r="G4" s="3">
        <v>100</v>
      </c>
      <c r="H4" s="3" t="s">
        <v>8</v>
      </c>
      <c r="I4" s="3">
        <v>82</v>
      </c>
      <c r="J4" s="3" t="s">
        <v>5</v>
      </c>
      <c r="K4" s="3">
        <v>96</v>
      </c>
      <c r="L4" s="3" t="s">
        <v>8</v>
      </c>
      <c r="M4" s="3">
        <v>100</v>
      </c>
      <c r="N4" s="3" t="s">
        <v>8</v>
      </c>
      <c r="O4" s="3">
        <v>100</v>
      </c>
      <c r="P4" s="3" t="s">
        <v>8</v>
      </c>
      <c r="Q4" s="3">
        <f>E4+G4+I4+K4+M4+Table36[[#This Row],[402]]</f>
        <v>577</v>
      </c>
      <c r="R4" s="12">
        <f t="shared" ref="R4:R35" si="0">Q4/6</f>
        <v>96.166666666666671</v>
      </c>
      <c r="S4" s="3">
        <v>1</v>
      </c>
      <c r="T4" s="13" t="s">
        <v>4</v>
      </c>
    </row>
    <row r="5" spans="1:20" x14ac:dyDescent="0.25">
      <c r="A5" s="4">
        <v>37</v>
      </c>
      <c r="B5" s="2">
        <v>25140516</v>
      </c>
      <c r="C5" s="2" t="s">
        <v>1</v>
      </c>
      <c r="D5" s="2" t="s">
        <v>52</v>
      </c>
      <c r="E5" s="3">
        <v>96</v>
      </c>
      <c r="F5" s="3" t="s">
        <v>8</v>
      </c>
      <c r="G5" s="3">
        <v>98</v>
      </c>
      <c r="H5" s="3" t="s">
        <v>8</v>
      </c>
      <c r="I5" s="3">
        <v>71</v>
      </c>
      <c r="J5" s="3" t="s">
        <v>6</v>
      </c>
      <c r="K5" s="3">
        <v>92</v>
      </c>
      <c r="L5" s="3" t="s">
        <v>8</v>
      </c>
      <c r="M5" s="3">
        <v>99</v>
      </c>
      <c r="N5" s="3" t="s">
        <v>8</v>
      </c>
      <c r="O5" s="3">
        <v>99</v>
      </c>
      <c r="P5" s="3" t="s">
        <v>8</v>
      </c>
      <c r="Q5" s="3">
        <f>E5+G5+I5+K5+M5+Table36[[#This Row],[402]]</f>
        <v>555</v>
      </c>
      <c r="R5" s="12">
        <f t="shared" si="0"/>
        <v>92.5</v>
      </c>
      <c r="S5" s="3">
        <v>2</v>
      </c>
      <c r="T5" s="13" t="s">
        <v>4</v>
      </c>
    </row>
    <row r="6" spans="1:20" x14ac:dyDescent="0.25">
      <c r="A6" s="4">
        <v>30</v>
      </c>
      <c r="B6" s="2">
        <v>25140509</v>
      </c>
      <c r="C6" s="2" t="s">
        <v>1</v>
      </c>
      <c r="D6" s="2" t="s">
        <v>45</v>
      </c>
      <c r="E6" s="3">
        <v>90</v>
      </c>
      <c r="F6" s="3" t="s">
        <v>5</v>
      </c>
      <c r="G6" s="3">
        <v>91</v>
      </c>
      <c r="H6" s="3" t="s">
        <v>5</v>
      </c>
      <c r="I6" s="3">
        <v>82</v>
      </c>
      <c r="J6" s="3" t="s">
        <v>5</v>
      </c>
      <c r="K6" s="3">
        <v>88</v>
      </c>
      <c r="L6" s="3" t="s">
        <v>5</v>
      </c>
      <c r="M6" s="3">
        <v>94</v>
      </c>
      <c r="N6" s="3" t="s">
        <v>8</v>
      </c>
      <c r="O6" s="3">
        <v>96</v>
      </c>
      <c r="P6" s="3" t="s">
        <v>8</v>
      </c>
      <c r="Q6" s="3">
        <f>E6+G6+I6+K6+M6+Table36[[#This Row],[402]]</f>
        <v>541</v>
      </c>
      <c r="R6" s="12">
        <f t="shared" si="0"/>
        <v>90.166666666666671</v>
      </c>
      <c r="S6" s="3">
        <v>3</v>
      </c>
      <c r="T6" s="13" t="s">
        <v>4</v>
      </c>
    </row>
    <row r="7" spans="1:20" x14ac:dyDescent="0.25">
      <c r="A7" s="4">
        <v>45</v>
      </c>
      <c r="B7" s="2">
        <v>25140524</v>
      </c>
      <c r="C7" s="2" t="s">
        <v>3</v>
      </c>
      <c r="D7" s="2" t="s">
        <v>60</v>
      </c>
      <c r="E7" s="3">
        <v>95</v>
      </c>
      <c r="F7" s="3" t="s">
        <v>8</v>
      </c>
      <c r="G7" s="3">
        <v>86</v>
      </c>
      <c r="H7" s="3" t="s">
        <v>5</v>
      </c>
      <c r="I7" s="3">
        <v>61</v>
      </c>
      <c r="J7" s="3" t="s">
        <v>9</v>
      </c>
      <c r="K7" s="3">
        <v>86</v>
      </c>
      <c r="L7" s="3" t="s">
        <v>5</v>
      </c>
      <c r="M7" s="3">
        <v>97</v>
      </c>
      <c r="N7" s="3" t="s">
        <v>8</v>
      </c>
      <c r="O7" s="3">
        <v>96</v>
      </c>
      <c r="P7" s="3" t="s">
        <v>8</v>
      </c>
      <c r="Q7" s="3">
        <f>E7+G7+I7+K7+M7+Table36[[#This Row],[402]]</f>
        <v>521</v>
      </c>
      <c r="R7" s="12">
        <f t="shared" si="0"/>
        <v>86.833333333333329</v>
      </c>
      <c r="S7" s="3">
        <v>4</v>
      </c>
      <c r="T7" s="13" t="s">
        <v>4</v>
      </c>
    </row>
    <row r="8" spans="1:20" x14ac:dyDescent="0.25">
      <c r="A8" s="4">
        <v>39</v>
      </c>
      <c r="B8" s="2">
        <v>25140518</v>
      </c>
      <c r="C8" s="2" t="s">
        <v>3</v>
      </c>
      <c r="D8" s="2" t="s">
        <v>54</v>
      </c>
      <c r="E8" s="3">
        <v>93</v>
      </c>
      <c r="F8" s="3" t="s">
        <v>8</v>
      </c>
      <c r="G8" s="3">
        <v>91</v>
      </c>
      <c r="H8" s="3" t="s">
        <v>5</v>
      </c>
      <c r="I8" s="3">
        <v>64</v>
      </c>
      <c r="J8" s="3" t="s">
        <v>9</v>
      </c>
      <c r="K8" s="3">
        <v>85</v>
      </c>
      <c r="L8" s="3" t="s">
        <v>5</v>
      </c>
      <c r="M8" s="3">
        <v>91</v>
      </c>
      <c r="N8" s="3" t="s">
        <v>5</v>
      </c>
      <c r="O8" s="3">
        <v>95</v>
      </c>
      <c r="P8" s="3" t="s">
        <v>5</v>
      </c>
      <c r="Q8" s="3">
        <f>E8+G8+I8+K8+M8+Table36[[#This Row],[402]]</f>
        <v>519</v>
      </c>
      <c r="R8" s="12">
        <f t="shared" si="0"/>
        <v>86.5</v>
      </c>
      <c r="S8" s="3">
        <v>5</v>
      </c>
      <c r="T8" s="13" t="s">
        <v>4</v>
      </c>
    </row>
    <row r="9" spans="1:20" x14ac:dyDescent="0.25">
      <c r="A9" s="4">
        <v>20</v>
      </c>
      <c r="B9" s="2">
        <v>25140499</v>
      </c>
      <c r="C9" s="2" t="s">
        <v>1</v>
      </c>
      <c r="D9" s="2" t="s">
        <v>35</v>
      </c>
      <c r="E9" s="3">
        <v>89</v>
      </c>
      <c r="F9" s="3" t="s">
        <v>5</v>
      </c>
      <c r="G9" s="3">
        <v>92</v>
      </c>
      <c r="H9" s="3" t="s">
        <v>8</v>
      </c>
      <c r="I9" s="3">
        <v>71</v>
      </c>
      <c r="J9" s="3" t="s">
        <v>6</v>
      </c>
      <c r="K9" s="3">
        <v>75</v>
      </c>
      <c r="L9" s="3" t="s">
        <v>6</v>
      </c>
      <c r="M9" s="3">
        <v>95</v>
      </c>
      <c r="N9" s="3" t="s">
        <v>8</v>
      </c>
      <c r="O9" s="3">
        <v>96</v>
      </c>
      <c r="P9" s="3" t="s">
        <v>8</v>
      </c>
      <c r="Q9" s="3">
        <f>E9+G9+I9+K9+M9+Table36[[#This Row],[402]]</f>
        <v>518</v>
      </c>
      <c r="R9" s="12">
        <f t="shared" si="0"/>
        <v>86.333333333333329</v>
      </c>
      <c r="S9" s="3">
        <v>6</v>
      </c>
      <c r="T9" s="13" t="s">
        <v>4</v>
      </c>
    </row>
    <row r="10" spans="1:20" x14ac:dyDescent="0.25">
      <c r="A10" s="4">
        <v>12</v>
      </c>
      <c r="B10" s="2">
        <v>25140491</v>
      </c>
      <c r="C10" s="2" t="s">
        <v>3</v>
      </c>
      <c r="D10" s="2" t="s">
        <v>27</v>
      </c>
      <c r="E10" s="3">
        <v>95</v>
      </c>
      <c r="F10" s="3" t="s">
        <v>8</v>
      </c>
      <c r="G10" s="3">
        <v>92</v>
      </c>
      <c r="H10" s="3" t="s">
        <v>8</v>
      </c>
      <c r="I10" s="3">
        <v>55</v>
      </c>
      <c r="J10" s="3" t="s">
        <v>12</v>
      </c>
      <c r="K10" s="3">
        <v>82</v>
      </c>
      <c r="L10" s="3" t="s">
        <v>5</v>
      </c>
      <c r="M10" s="3">
        <v>95</v>
      </c>
      <c r="N10" s="3" t="s">
        <v>8</v>
      </c>
      <c r="O10" s="3">
        <v>97</v>
      </c>
      <c r="P10" s="3" t="s">
        <v>8</v>
      </c>
      <c r="Q10" s="3">
        <f>E10+G10+I10+K10+M10+Table36[[#This Row],[402]]</f>
        <v>516</v>
      </c>
      <c r="R10" s="12">
        <f t="shared" si="0"/>
        <v>86</v>
      </c>
      <c r="S10" s="3">
        <v>7</v>
      </c>
      <c r="T10" s="13" t="s">
        <v>4</v>
      </c>
    </row>
    <row r="11" spans="1:20" x14ac:dyDescent="0.25">
      <c r="A11" s="4">
        <v>16</v>
      </c>
      <c r="B11" s="2">
        <v>25140495</v>
      </c>
      <c r="C11" s="2" t="s">
        <v>1</v>
      </c>
      <c r="D11" s="2" t="s">
        <v>31</v>
      </c>
      <c r="E11" s="3">
        <v>95</v>
      </c>
      <c r="F11" s="3" t="s">
        <v>8</v>
      </c>
      <c r="G11" s="3">
        <v>94</v>
      </c>
      <c r="H11" s="3" t="s">
        <v>8</v>
      </c>
      <c r="I11" s="3">
        <v>62</v>
      </c>
      <c r="J11" s="3" t="s">
        <v>9</v>
      </c>
      <c r="K11" s="3">
        <v>73</v>
      </c>
      <c r="L11" s="3" t="s">
        <v>6</v>
      </c>
      <c r="M11" s="3">
        <v>94</v>
      </c>
      <c r="N11" s="3" t="s">
        <v>8</v>
      </c>
      <c r="O11" s="3">
        <v>97</v>
      </c>
      <c r="P11" s="3" t="s">
        <v>8</v>
      </c>
      <c r="Q11" s="3">
        <f>E11+G11+I11+K11+M11+Table36[[#This Row],[402]]</f>
        <v>515</v>
      </c>
      <c r="R11" s="12">
        <f t="shared" si="0"/>
        <v>85.833333333333329</v>
      </c>
      <c r="S11" s="3">
        <v>8</v>
      </c>
      <c r="T11" s="13" t="s">
        <v>4</v>
      </c>
    </row>
    <row r="12" spans="1:20" x14ac:dyDescent="0.25">
      <c r="A12" s="4">
        <v>44</v>
      </c>
      <c r="B12" s="2">
        <v>25140523</v>
      </c>
      <c r="C12" s="2" t="s">
        <v>3</v>
      </c>
      <c r="D12" s="2" t="s">
        <v>59</v>
      </c>
      <c r="E12" s="3">
        <v>94</v>
      </c>
      <c r="F12" s="3" t="s">
        <v>8</v>
      </c>
      <c r="G12" s="3">
        <v>92</v>
      </c>
      <c r="H12" s="3" t="s">
        <v>8</v>
      </c>
      <c r="I12" s="3">
        <v>61</v>
      </c>
      <c r="J12" s="3" t="s">
        <v>9</v>
      </c>
      <c r="K12" s="3">
        <v>72</v>
      </c>
      <c r="L12" s="3" t="s">
        <v>6</v>
      </c>
      <c r="M12" s="3">
        <v>98</v>
      </c>
      <c r="N12" s="3" t="s">
        <v>8</v>
      </c>
      <c r="O12" s="3">
        <v>97</v>
      </c>
      <c r="P12" s="3" t="s">
        <v>8</v>
      </c>
      <c r="Q12" s="3">
        <f>E12+G12+I12+K12+M12+Table36[[#This Row],[402]]</f>
        <v>514</v>
      </c>
      <c r="R12" s="12">
        <f t="shared" si="0"/>
        <v>85.666666666666671</v>
      </c>
      <c r="S12" s="3">
        <v>9</v>
      </c>
      <c r="T12" s="13" t="s">
        <v>4</v>
      </c>
    </row>
    <row r="13" spans="1:20" x14ac:dyDescent="0.25">
      <c r="A13" s="4">
        <v>58</v>
      </c>
      <c r="B13" s="2">
        <v>25140537</v>
      </c>
      <c r="C13" s="2" t="s">
        <v>1</v>
      </c>
      <c r="D13" s="2" t="s">
        <v>73</v>
      </c>
      <c r="E13" s="3">
        <v>94</v>
      </c>
      <c r="F13" s="3" t="s">
        <v>8</v>
      </c>
      <c r="G13" s="3">
        <v>91</v>
      </c>
      <c r="H13" s="3" t="s">
        <v>5</v>
      </c>
      <c r="I13" s="3">
        <v>61</v>
      </c>
      <c r="J13" s="3" t="s">
        <v>9</v>
      </c>
      <c r="K13" s="3">
        <v>74</v>
      </c>
      <c r="L13" s="3" t="s">
        <v>6</v>
      </c>
      <c r="M13" s="3">
        <v>94</v>
      </c>
      <c r="N13" s="3" t="s">
        <v>8</v>
      </c>
      <c r="O13" s="3">
        <v>96</v>
      </c>
      <c r="P13" s="3" t="s">
        <v>8</v>
      </c>
      <c r="Q13" s="3">
        <f>E13+G13+I13+K13+M13+Table36[[#This Row],[402]]</f>
        <v>510</v>
      </c>
      <c r="R13" s="12">
        <f t="shared" si="0"/>
        <v>85</v>
      </c>
      <c r="S13" s="3">
        <v>10</v>
      </c>
      <c r="T13" s="13" t="s">
        <v>4</v>
      </c>
    </row>
    <row r="14" spans="1:20" x14ac:dyDescent="0.25">
      <c r="A14" s="4">
        <v>2</v>
      </c>
      <c r="B14" s="2">
        <v>25140481</v>
      </c>
      <c r="C14" s="2" t="s">
        <v>1</v>
      </c>
      <c r="D14" s="2" t="s">
        <v>17</v>
      </c>
      <c r="E14" s="3">
        <v>89</v>
      </c>
      <c r="F14" s="3" t="s">
        <v>5</v>
      </c>
      <c r="G14" s="3">
        <v>84</v>
      </c>
      <c r="H14" s="3" t="s">
        <v>6</v>
      </c>
      <c r="I14" s="3">
        <v>72</v>
      </c>
      <c r="J14" s="3" t="s">
        <v>6</v>
      </c>
      <c r="K14" s="3">
        <v>76</v>
      </c>
      <c r="L14" s="3" t="s">
        <v>6</v>
      </c>
      <c r="M14" s="3">
        <v>94</v>
      </c>
      <c r="N14" s="3" t="s">
        <v>8</v>
      </c>
      <c r="O14" s="3">
        <v>94</v>
      </c>
      <c r="P14" s="3" t="s">
        <v>5</v>
      </c>
      <c r="Q14" s="3">
        <f>E14+G14+I14+K14+M14+Table36[[#This Row],[402]]</f>
        <v>509</v>
      </c>
      <c r="R14" s="12">
        <f t="shared" si="0"/>
        <v>84.833333333333329</v>
      </c>
      <c r="S14" s="3">
        <v>11</v>
      </c>
      <c r="T14" s="13" t="s">
        <v>4</v>
      </c>
    </row>
    <row r="15" spans="1:20" x14ac:dyDescent="0.25">
      <c r="A15" s="4">
        <v>22</v>
      </c>
      <c r="B15" s="2">
        <v>25140501</v>
      </c>
      <c r="C15" s="2" t="s">
        <v>1</v>
      </c>
      <c r="D15" s="2" t="s">
        <v>37</v>
      </c>
      <c r="E15" s="3">
        <v>91</v>
      </c>
      <c r="F15" s="3" t="s">
        <v>5</v>
      </c>
      <c r="G15" s="3">
        <v>85</v>
      </c>
      <c r="H15" s="3" t="s">
        <v>6</v>
      </c>
      <c r="I15" s="3">
        <v>53</v>
      </c>
      <c r="J15" s="3" t="s">
        <v>12</v>
      </c>
      <c r="K15" s="3">
        <v>85</v>
      </c>
      <c r="L15" s="3" t="s">
        <v>5</v>
      </c>
      <c r="M15" s="3">
        <v>93</v>
      </c>
      <c r="N15" s="3" t="s">
        <v>5</v>
      </c>
      <c r="O15" s="3">
        <v>94</v>
      </c>
      <c r="P15" s="3" t="s">
        <v>5</v>
      </c>
      <c r="Q15" s="3">
        <f>E15+G15+I15+K15+M15+Table36[[#This Row],[402]]</f>
        <v>501</v>
      </c>
      <c r="R15" s="12">
        <f t="shared" si="0"/>
        <v>83.5</v>
      </c>
      <c r="S15" s="3">
        <v>12</v>
      </c>
      <c r="T15" s="13" t="s">
        <v>4</v>
      </c>
    </row>
    <row r="16" spans="1:20" x14ac:dyDescent="0.25">
      <c r="A16" s="4">
        <v>21</v>
      </c>
      <c r="B16" s="2">
        <v>25140500</v>
      </c>
      <c r="C16" s="2" t="s">
        <v>3</v>
      </c>
      <c r="D16" s="2" t="s">
        <v>36</v>
      </c>
      <c r="E16" s="3">
        <v>93</v>
      </c>
      <c r="F16" s="3" t="s">
        <v>8</v>
      </c>
      <c r="G16" s="3">
        <v>83</v>
      </c>
      <c r="H16" s="3" t="s">
        <v>6</v>
      </c>
      <c r="I16" s="3">
        <v>61</v>
      </c>
      <c r="J16" s="3" t="s">
        <v>9</v>
      </c>
      <c r="K16" s="3">
        <v>74</v>
      </c>
      <c r="L16" s="3" t="s">
        <v>6</v>
      </c>
      <c r="M16" s="3">
        <v>93</v>
      </c>
      <c r="N16" s="3" t="s">
        <v>5</v>
      </c>
      <c r="O16" s="3">
        <v>94</v>
      </c>
      <c r="P16" s="3" t="s">
        <v>5</v>
      </c>
      <c r="Q16" s="3">
        <f>E16+G16+I16+K16+M16+Table36[[#This Row],[402]]</f>
        <v>498</v>
      </c>
      <c r="R16" s="12">
        <f t="shared" si="0"/>
        <v>83</v>
      </c>
      <c r="S16" s="3">
        <v>13</v>
      </c>
      <c r="T16" s="13" t="s">
        <v>4</v>
      </c>
    </row>
    <row r="17" spans="1:20" x14ac:dyDescent="0.25">
      <c r="A17" s="4">
        <v>18</v>
      </c>
      <c r="B17" s="2">
        <v>25140497</v>
      </c>
      <c r="C17" s="2" t="s">
        <v>3</v>
      </c>
      <c r="D17" s="2" t="s">
        <v>33</v>
      </c>
      <c r="E17" s="3">
        <v>92</v>
      </c>
      <c r="F17" s="3" t="s">
        <v>8</v>
      </c>
      <c r="G17" s="3">
        <v>82</v>
      </c>
      <c r="H17" s="3" t="s">
        <v>6</v>
      </c>
      <c r="I17" s="3">
        <v>53</v>
      </c>
      <c r="J17" s="3" t="s">
        <v>12</v>
      </c>
      <c r="K17" s="3">
        <v>82</v>
      </c>
      <c r="L17" s="3" t="s">
        <v>5</v>
      </c>
      <c r="M17" s="3">
        <v>92</v>
      </c>
      <c r="N17" s="3" t="s">
        <v>5</v>
      </c>
      <c r="O17" s="3">
        <v>92</v>
      </c>
      <c r="P17" s="3" t="s">
        <v>6</v>
      </c>
      <c r="Q17" s="3">
        <f>E17+G17+I17+K17+M17+Table36[[#This Row],[402]]</f>
        <v>493</v>
      </c>
      <c r="R17" s="12">
        <f t="shared" si="0"/>
        <v>82.166666666666671</v>
      </c>
      <c r="S17" s="3">
        <v>14</v>
      </c>
      <c r="T17" s="13" t="s">
        <v>4</v>
      </c>
    </row>
    <row r="18" spans="1:20" x14ac:dyDescent="0.25">
      <c r="A18" s="4">
        <v>8</v>
      </c>
      <c r="B18" s="2">
        <v>25140487</v>
      </c>
      <c r="C18" s="2" t="s">
        <v>1</v>
      </c>
      <c r="D18" s="2" t="s">
        <v>23</v>
      </c>
      <c r="E18" s="3">
        <v>94</v>
      </c>
      <c r="F18" s="3" t="s">
        <v>8</v>
      </c>
      <c r="G18" s="3">
        <v>81</v>
      </c>
      <c r="H18" s="3" t="s">
        <v>6</v>
      </c>
      <c r="I18" s="3">
        <v>63</v>
      </c>
      <c r="J18" s="3" t="s">
        <v>9</v>
      </c>
      <c r="K18" s="3">
        <v>67</v>
      </c>
      <c r="L18" s="3" t="s">
        <v>9</v>
      </c>
      <c r="M18" s="3">
        <v>93</v>
      </c>
      <c r="N18" s="3" t="s">
        <v>5</v>
      </c>
      <c r="O18" s="3">
        <v>94</v>
      </c>
      <c r="P18" s="3" t="s">
        <v>5</v>
      </c>
      <c r="Q18" s="3">
        <f>E18+G18+I18+K18+M18+Table36[[#This Row],[402]]</f>
        <v>492</v>
      </c>
      <c r="R18" s="12">
        <f t="shared" si="0"/>
        <v>82</v>
      </c>
      <c r="S18" s="3">
        <v>15</v>
      </c>
      <c r="T18" s="13" t="s">
        <v>4</v>
      </c>
    </row>
    <row r="19" spans="1:20" x14ac:dyDescent="0.25">
      <c r="A19" s="4">
        <v>31</v>
      </c>
      <c r="B19" s="2">
        <v>25140510</v>
      </c>
      <c r="C19" s="2" t="s">
        <v>3</v>
      </c>
      <c r="D19" s="2" t="s">
        <v>46</v>
      </c>
      <c r="E19" s="3">
        <v>91</v>
      </c>
      <c r="F19" s="3" t="s">
        <v>5</v>
      </c>
      <c r="G19" s="3">
        <v>81</v>
      </c>
      <c r="H19" s="3" t="s">
        <v>6</v>
      </c>
      <c r="I19" s="3">
        <v>61</v>
      </c>
      <c r="J19" s="3" t="s">
        <v>9</v>
      </c>
      <c r="K19" s="3">
        <v>72</v>
      </c>
      <c r="L19" s="3" t="s">
        <v>6</v>
      </c>
      <c r="M19" s="3">
        <v>93</v>
      </c>
      <c r="N19" s="3" t="s">
        <v>5</v>
      </c>
      <c r="O19" s="3">
        <v>94</v>
      </c>
      <c r="P19" s="3" t="s">
        <v>5</v>
      </c>
      <c r="Q19" s="3">
        <f>E19+G19+I19+K19+M19+Table36[[#This Row],[402]]</f>
        <v>492</v>
      </c>
      <c r="R19" s="12">
        <f t="shared" si="0"/>
        <v>82</v>
      </c>
      <c r="S19" s="3">
        <v>16</v>
      </c>
      <c r="T19" s="13" t="s">
        <v>4</v>
      </c>
    </row>
    <row r="20" spans="1:20" x14ac:dyDescent="0.25">
      <c r="A20" s="4">
        <v>26</v>
      </c>
      <c r="B20" s="2">
        <v>25140505</v>
      </c>
      <c r="C20" s="2" t="s">
        <v>1</v>
      </c>
      <c r="D20" s="2" t="s">
        <v>41</v>
      </c>
      <c r="E20" s="3">
        <v>86</v>
      </c>
      <c r="F20" s="3" t="s">
        <v>6</v>
      </c>
      <c r="G20" s="3">
        <v>93</v>
      </c>
      <c r="H20" s="3" t="s">
        <v>8</v>
      </c>
      <c r="I20" s="3">
        <v>63</v>
      </c>
      <c r="J20" s="3" t="s">
        <v>9</v>
      </c>
      <c r="K20" s="3">
        <v>68</v>
      </c>
      <c r="L20" s="3" t="s">
        <v>9</v>
      </c>
      <c r="M20" s="3">
        <v>86</v>
      </c>
      <c r="N20" s="3" t="s">
        <v>6</v>
      </c>
      <c r="O20" s="3">
        <v>93</v>
      </c>
      <c r="P20" s="3" t="s">
        <v>5</v>
      </c>
      <c r="Q20" s="3">
        <f>E20+G20+I20+K20+M20+Table36[[#This Row],[402]]</f>
        <v>489</v>
      </c>
      <c r="R20" s="12">
        <f t="shared" si="0"/>
        <v>81.5</v>
      </c>
      <c r="S20" s="3">
        <v>17</v>
      </c>
      <c r="T20" s="13" t="s">
        <v>4</v>
      </c>
    </row>
    <row r="21" spans="1:20" x14ac:dyDescent="0.25">
      <c r="A21" s="4">
        <v>1</v>
      </c>
      <c r="B21" s="2">
        <v>25140480</v>
      </c>
      <c r="C21" s="2" t="s">
        <v>3</v>
      </c>
      <c r="D21" s="2" t="s">
        <v>16</v>
      </c>
      <c r="E21" s="3">
        <v>91</v>
      </c>
      <c r="F21" s="3" t="s">
        <v>5</v>
      </c>
      <c r="G21" s="3">
        <v>85</v>
      </c>
      <c r="H21" s="3" t="s">
        <v>6</v>
      </c>
      <c r="I21" s="3">
        <v>50</v>
      </c>
      <c r="J21" s="3" t="s">
        <v>7</v>
      </c>
      <c r="K21" s="3">
        <v>72</v>
      </c>
      <c r="L21" s="3" t="s">
        <v>6</v>
      </c>
      <c r="M21" s="3">
        <v>93</v>
      </c>
      <c r="N21" s="3" t="s">
        <v>5</v>
      </c>
      <c r="O21" s="3">
        <v>94</v>
      </c>
      <c r="P21" s="3" t="s">
        <v>5</v>
      </c>
      <c r="Q21" s="3">
        <f>E21+G21+I21+K21+M21+Table36[[#This Row],[402]]</f>
        <v>485</v>
      </c>
      <c r="R21" s="12">
        <f t="shared" si="0"/>
        <v>80.833333333333329</v>
      </c>
      <c r="S21" s="3">
        <v>18</v>
      </c>
      <c r="T21" s="13" t="s">
        <v>4</v>
      </c>
    </row>
    <row r="22" spans="1:20" x14ac:dyDescent="0.25">
      <c r="A22" s="4">
        <v>3</v>
      </c>
      <c r="B22" s="2">
        <v>25140482</v>
      </c>
      <c r="C22" s="2" t="s">
        <v>1</v>
      </c>
      <c r="D22" s="2" t="s">
        <v>18</v>
      </c>
      <c r="E22" s="3">
        <v>85</v>
      </c>
      <c r="F22" s="3" t="s">
        <v>6</v>
      </c>
      <c r="G22" s="3">
        <v>86</v>
      </c>
      <c r="H22" s="3" t="s">
        <v>5</v>
      </c>
      <c r="I22" s="3">
        <v>62</v>
      </c>
      <c r="J22" s="3" t="s">
        <v>9</v>
      </c>
      <c r="K22" s="3">
        <v>63</v>
      </c>
      <c r="L22" s="3" t="s">
        <v>9</v>
      </c>
      <c r="M22" s="3">
        <v>94</v>
      </c>
      <c r="N22" s="3" t="s">
        <v>8</v>
      </c>
      <c r="O22" s="3">
        <v>93</v>
      </c>
      <c r="P22" s="3" t="s">
        <v>5</v>
      </c>
      <c r="Q22" s="3">
        <f>E22+G22+I22+K22+M22+Table36[[#This Row],[402]]</f>
        <v>483</v>
      </c>
      <c r="R22" s="12">
        <f t="shared" si="0"/>
        <v>80.5</v>
      </c>
      <c r="S22" s="3">
        <v>19</v>
      </c>
      <c r="T22" s="13" t="s">
        <v>4</v>
      </c>
    </row>
    <row r="23" spans="1:20" x14ac:dyDescent="0.25">
      <c r="A23" s="4">
        <v>34</v>
      </c>
      <c r="B23" s="2">
        <v>25140513</v>
      </c>
      <c r="C23" s="2" t="s">
        <v>3</v>
      </c>
      <c r="D23" s="2" t="s">
        <v>49</v>
      </c>
      <c r="E23" s="3">
        <v>85</v>
      </c>
      <c r="F23" s="3" t="s">
        <v>6</v>
      </c>
      <c r="G23" s="3">
        <v>87</v>
      </c>
      <c r="H23" s="3" t="s">
        <v>5</v>
      </c>
      <c r="I23" s="3">
        <v>63</v>
      </c>
      <c r="J23" s="3" t="s">
        <v>9</v>
      </c>
      <c r="K23" s="3">
        <v>62</v>
      </c>
      <c r="L23" s="3" t="s">
        <v>9</v>
      </c>
      <c r="M23" s="3">
        <v>92</v>
      </c>
      <c r="N23" s="3" t="s">
        <v>5</v>
      </c>
      <c r="O23" s="3">
        <v>93</v>
      </c>
      <c r="P23" s="3" t="s">
        <v>5</v>
      </c>
      <c r="Q23" s="3">
        <f>E23+G23+I23+K23+M23+Table36[[#This Row],[402]]</f>
        <v>482</v>
      </c>
      <c r="R23" s="12">
        <f t="shared" si="0"/>
        <v>80.333333333333329</v>
      </c>
      <c r="S23" s="3">
        <v>20</v>
      </c>
      <c r="T23" s="13" t="s">
        <v>4</v>
      </c>
    </row>
    <row r="24" spans="1:20" x14ac:dyDescent="0.25">
      <c r="A24" s="4">
        <v>28</v>
      </c>
      <c r="B24" s="2">
        <v>25140507</v>
      </c>
      <c r="C24" s="2" t="s">
        <v>3</v>
      </c>
      <c r="D24" s="2" t="s">
        <v>43</v>
      </c>
      <c r="E24" s="3">
        <v>85</v>
      </c>
      <c r="F24" s="3" t="s">
        <v>6</v>
      </c>
      <c r="G24" s="3">
        <v>91</v>
      </c>
      <c r="H24" s="3" t="s">
        <v>5</v>
      </c>
      <c r="I24" s="3">
        <v>51</v>
      </c>
      <c r="J24" s="3" t="s">
        <v>7</v>
      </c>
      <c r="K24" s="3">
        <v>66</v>
      </c>
      <c r="L24" s="3" t="s">
        <v>9</v>
      </c>
      <c r="M24" s="3">
        <v>91</v>
      </c>
      <c r="N24" s="3" t="s">
        <v>5</v>
      </c>
      <c r="O24" s="3">
        <v>93</v>
      </c>
      <c r="P24" s="3" t="s">
        <v>5</v>
      </c>
      <c r="Q24" s="3">
        <f>E24+G24+I24+K24+M24+Table36[[#This Row],[402]]</f>
        <v>477</v>
      </c>
      <c r="R24" s="12">
        <f t="shared" si="0"/>
        <v>79.5</v>
      </c>
      <c r="S24" s="3">
        <v>21</v>
      </c>
      <c r="T24" s="13" t="s">
        <v>4</v>
      </c>
    </row>
    <row r="25" spans="1:20" x14ac:dyDescent="0.25">
      <c r="A25" s="4">
        <v>33</v>
      </c>
      <c r="B25" s="2">
        <v>25140512</v>
      </c>
      <c r="C25" s="2" t="s">
        <v>3</v>
      </c>
      <c r="D25" s="2" t="s">
        <v>48</v>
      </c>
      <c r="E25" s="3">
        <v>88</v>
      </c>
      <c r="F25" s="3" t="s">
        <v>5</v>
      </c>
      <c r="G25" s="3">
        <v>89</v>
      </c>
      <c r="H25" s="3" t="s">
        <v>5</v>
      </c>
      <c r="I25" s="3">
        <v>53</v>
      </c>
      <c r="J25" s="3" t="s">
        <v>12</v>
      </c>
      <c r="K25" s="3">
        <v>63</v>
      </c>
      <c r="L25" s="3" t="s">
        <v>9</v>
      </c>
      <c r="M25" s="3">
        <v>88</v>
      </c>
      <c r="N25" s="3" t="s">
        <v>6</v>
      </c>
      <c r="O25" s="3">
        <v>93</v>
      </c>
      <c r="P25" s="3" t="s">
        <v>5</v>
      </c>
      <c r="Q25" s="3">
        <f>E25+G25+I25+K25+M25+Table36[[#This Row],[402]]</f>
        <v>474</v>
      </c>
      <c r="R25" s="12">
        <f t="shared" si="0"/>
        <v>79</v>
      </c>
      <c r="S25" s="3">
        <v>22</v>
      </c>
      <c r="T25" s="13" t="s">
        <v>4</v>
      </c>
    </row>
    <row r="26" spans="1:20" x14ac:dyDescent="0.25">
      <c r="A26" s="4">
        <v>60</v>
      </c>
      <c r="B26" s="2">
        <v>25140539</v>
      </c>
      <c r="C26" s="2" t="s">
        <v>1</v>
      </c>
      <c r="D26" s="2" t="s">
        <v>75</v>
      </c>
      <c r="E26" s="3">
        <v>87</v>
      </c>
      <c r="F26" s="3" t="s">
        <v>5</v>
      </c>
      <c r="G26" s="3">
        <v>92</v>
      </c>
      <c r="H26" s="3" t="s">
        <v>8</v>
      </c>
      <c r="I26" s="3">
        <v>48</v>
      </c>
      <c r="J26" s="3" t="s">
        <v>7</v>
      </c>
      <c r="K26" s="3">
        <v>61</v>
      </c>
      <c r="L26" s="3" t="s">
        <v>9</v>
      </c>
      <c r="M26" s="3">
        <v>87</v>
      </c>
      <c r="N26" s="3" t="s">
        <v>6</v>
      </c>
      <c r="O26" s="3">
        <v>93</v>
      </c>
      <c r="P26" s="3" t="s">
        <v>5</v>
      </c>
      <c r="Q26" s="3">
        <f>E26+G26+I26+K26+M26+Table36[[#This Row],[402]]</f>
        <v>468</v>
      </c>
      <c r="R26" s="12">
        <f t="shared" si="0"/>
        <v>78</v>
      </c>
      <c r="S26" s="3">
        <v>23</v>
      </c>
      <c r="T26" s="13" t="s">
        <v>4</v>
      </c>
    </row>
    <row r="27" spans="1:20" x14ac:dyDescent="0.25">
      <c r="A27" s="4">
        <v>47</v>
      </c>
      <c r="B27" s="2">
        <v>25140526</v>
      </c>
      <c r="C27" s="2" t="s">
        <v>1</v>
      </c>
      <c r="D27" s="2" t="s">
        <v>62</v>
      </c>
      <c r="E27" s="3">
        <v>83</v>
      </c>
      <c r="F27" s="3" t="s">
        <v>6</v>
      </c>
      <c r="G27" s="3">
        <v>85</v>
      </c>
      <c r="H27" s="3" t="s">
        <v>6</v>
      </c>
      <c r="I27" s="3">
        <v>52</v>
      </c>
      <c r="J27" s="3" t="s">
        <v>12</v>
      </c>
      <c r="K27" s="3">
        <v>61</v>
      </c>
      <c r="L27" s="3" t="s">
        <v>9</v>
      </c>
      <c r="M27" s="3">
        <v>88</v>
      </c>
      <c r="N27" s="3" t="s">
        <v>6</v>
      </c>
      <c r="O27" s="3">
        <v>90</v>
      </c>
      <c r="P27" s="3" t="s">
        <v>6</v>
      </c>
      <c r="Q27" s="3">
        <f>E27+G27+I27+K27+M27+Table36[[#This Row],[402]]</f>
        <v>459</v>
      </c>
      <c r="R27" s="12">
        <f t="shared" si="0"/>
        <v>76.5</v>
      </c>
      <c r="S27" s="3">
        <v>24</v>
      </c>
      <c r="T27" s="13" t="s">
        <v>4</v>
      </c>
    </row>
    <row r="28" spans="1:20" x14ac:dyDescent="0.25">
      <c r="A28" s="4">
        <v>27</v>
      </c>
      <c r="B28" s="2">
        <v>25140506</v>
      </c>
      <c r="C28" s="2" t="s">
        <v>3</v>
      </c>
      <c r="D28" s="2" t="s">
        <v>42</v>
      </c>
      <c r="E28" s="3">
        <v>91</v>
      </c>
      <c r="F28" s="3" t="s">
        <v>5</v>
      </c>
      <c r="G28" s="3">
        <v>82</v>
      </c>
      <c r="H28" s="3" t="s">
        <v>6</v>
      </c>
      <c r="I28" s="3">
        <v>41</v>
      </c>
      <c r="J28" s="3" t="s">
        <v>11</v>
      </c>
      <c r="K28" s="3">
        <v>67</v>
      </c>
      <c r="L28" s="3" t="s">
        <v>9</v>
      </c>
      <c r="M28" s="3">
        <v>86</v>
      </c>
      <c r="N28" s="3" t="s">
        <v>6</v>
      </c>
      <c r="O28" s="3">
        <v>92</v>
      </c>
      <c r="P28" s="3" t="s">
        <v>6</v>
      </c>
      <c r="Q28" s="3">
        <f>E28+G28+I28+K28+M28+Table36[[#This Row],[402]]</f>
        <v>459</v>
      </c>
      <c r="R28" s="12">
        <f t="shared" si="0"/>
        <v>76.5</v>
      </c>
      <c r="S28" s="3">
        <v>25</v>
      </c>
      <c r="T28" s="13" t="s">
        <v>4</v>
      </c>
    </row>
    <row r="29" spans="1:20" x14ac:dyDescent="0.25">
      <c r="A29" s="4">
        <v>13</v>
      </c>
      <c r="B29" s="2">
        <v>25140492</v>
      </c>
      <c r="C29" s="2" t="s">
        <v>3</v>
      </c>
      <c r="D29" s="2" t="s">
        <v>28</v>
      </c>
      <c r="E29" s="3">
        <v>89</v>
      </c>
      <c r="F29" s="3" t="s">
        <v>5</v>
      </c>
      <c r="G29" s="3">
        <v>79</v>
      </c>
      <c r="H29" s="3" t="s">
        <v>9</v>
      </c>
      <c r="I29" s="3">
        <v>41</v>
      </c>
      <c r="J29" s="3" t="s">
        <v>11</v>
      </c>
      <c r="K29" s="3">
        <v>66</v>
      </c>
      <c r="L29" s="3" t="s">
        <v>9</v>
      </c>
      <c r="M29" s="3">
        <v>91</v>
      </c>
      <c r="N29" s="3" t="s">
        <v>5</v>
      </c>
      <c r="O29" s="3">
        <v>92</v>
      </c>
      <c r="P29" s="3" t="s">
        <v>6</v>
      </c>
      <c r="Q29" s="3">
        <f>E29+G29+I29+K29+M29+Table36[[#This Row],[402]]</f>
        <v>458</v>
      </c>
      <c r="R29" s="12">
        <f t="shared" si="0"/>
        <v>76.333333333333329</v>
      </c>
      <c r="S29" s="3">
        <v>26</v>
      </c>
      <c r="T29" s="13" t="s">
        <v>4</v>
      </c>
    </row>
    <row r="30" spans="1:20" x14ac:dyDescent="0.25">
      <c r="A30" s="4">
        <v>71</v>
      </c>
      <c r="B30" s="2">
        <v>25140550</v>
      </c>
      <c r="C30" s="2" t="s">
        <v>1</v>
      </c>
      <c r="D30" s="2" t="s">
        <v>86</v>
      </c>
      <c r="E30" s="3">
        <v>88</v>
      </c>
      <c r="F30" s="3" t="s">
        <v>5</v>
      </c>
      <c r="G30" s="3">
        <v>82</v>
      </c>
      <c r="H30" s="3" t="s">
        <v>6</v>
      </c>
      <c r="I30" s="3">
        <v>40</v>
      </c>
      <c r="J30" s="3" t="s">
        <v>11</v>
      </c>
      <c r="K30" s="3">
        <v>65</v>
      </c>
      <c r="L30" s="3" t="s">
        <v>9</v>
      </c>
      <c r="M30" s="3">
        <v>91</v>
      </c>
      <c r="N30" s="3" t="s">
        <v>5</v>
      </c>
      <c r="O30" s="3">
        <v>92</v>
      </c>
      <c r="P30" s="3" t="s">
        <v>6</v>
      </c>
      <c r="Q30" s="3">
        <f>E30+G30+I30+K30+M30+Table36[[#This Row],[402]]</f>
        <v>458</v>
      </c>
      <c r="R30" s="12">
        <f t="shared" si="0"/>
        <v>76.333333333333329</v>
      </c>
      <c r="S30" s="3">
        <v>27</v>
      </c>
      <c r="T30" s="13" t="s">
        <v>4</v>
      </c>
    </row>
    <row r="31" spans="1:20" x14ac:dyDescent="0.25">
      <c r="A31" s="4">
        <v>68</v>
      </c>
      <c r="B31" s="2">
        <v>25140547</v>
      </c>
      <c r="C31" s="2" t="s">
        <v>1</v>
      </c>
      <c r="D31" s="2" t="s">
        <v>83</v>
      </c>
      <c r="E31" s="3">
        <v>83</v>
      </c>
      <c r="F31" s="3" t="s">
        <v>6</v>
      </c>
      <c r="G31" s="3">
        <v>80</v>
      </c>
      <c r="H31" s="3" t="s">
        <v>9</v>
      </c>
      <c r="I31" s="3">
        <v>50</v>
      </c>
      <c r="J31" s="3" t="s">
        <v>7</v>
      </c>
      <c r="K31" s="3">
        <v>68</v>
      </c>
      <c r="L31" s="3" t="s">
        <v>9</v>
      </c>
      <c r="M31" s="3">
        <v>87</v>
      </c>
      <c r="N31" s="3" t="s">
        <v>6</v>
      </c>
      <c r="O31" s="3">
        <v>88</v>
      </c>
      <c r="P31" s="3" t="s">
        <v>9</v>
      </c>
      <c r="Q31" s="3">
        <f>E31+G31+I31+K31+M31+Table36[[#This Row],[402]]</f>
        <v>456</v>
      </c>
      <c r="R31" s="12">
        <f t="shared" si="0"/>
        <v>76</v>
      </c>
      <c r="S31" s="3">
        <v>28</v>
      </c>
      <c r="T31" s="13" t="s">
        <v>4</v>
      </c>
    </row>
    <row r="32" spans="1:20" x14ac:dyDescent="0.25">
      <c r="A32" s="4">
        <v>19</v>
      </c>
      <c r="B32" s="2">
        <v>25140498</v>
      </c>
      <c r="C32" s="2" t="s">
        <v>1</v>
      </c>
      <c r="D32" s="2" t="s">
        <v>34</v>
      </c>
      <c r="E32" s="3">
        <v>87</v>
      </c>
      <c r="F32" s="3" t="s">
        <v>5</v>
      </c>
      <c r="G32" s="3">
        <v>79</v>
      </c>
      <c r="H32" s="3" t="s">
        <v>9</v>
      </c>
      <c r="I32" s="3">
        <v>43</v>
      </c>
      <c r="J32" s="3" t="s">
        <v>11</v>
      </c>
      <c r="K32" s="3">
        <v>62</v>
      </c>
      <c r="L32" s="3" t="s">
        <v>9</v>
      </c>
      <c r="M32" s="3">
        <v>85</v>
      </c>
      <c r="N32" s="3" t="s">
        <v>6</v>
      </c>
      <c r="O32" s="3">
        <v>88</v>
      </c>
      <c r="P32" s="3" t="s">
        <v>9</v>
      </c>
      <c r="Q32" s="3">
        <f>E32+G32+I32+K32+M32+Table36[[#This Row],[402]]</f>
        <v>444</v>
      </c>
      <c r="R32" s="12">
        <f t="shared" si="0"/>
        <v>74</v>
      </c>
      <c r="S32" s="3">
        <v>29</v>
      </c>
      <c r="T32" s="13" t="s">
        <v>4</v>
      </c>
    </row>
    <row r="33" spans="1:20" x14ac:dyDescent="0.25">
      <c r="A33" s="4">
        <v>25</v>
      </c>
      <c r="B33" s="2">
        <v>25140504</v>
      </c>
      <c r="C33" s="2" t="s">
        <v>1</v>
      </c>
      <c r="D33" s="2" t="s">
        <v>40</v>
      </c>
      <c r="E33" s="3">
        <v>82</v>
      </c>
      <c r="F33" s="3" t="s">
        <v>6</v>
      </c>
      <c r="G33" s="3">
        <v>84</v>
      </c>
      <c r="H33" s="3" t="s">
        <v>6</v>
      </c>
      <c r="I33" s="3">
        <v>46</v>
      </c>
      <c r="J33" s="3" t="s">
        <v>7</v>
      </c>
      <c r="K33" s="3">
        <v>62</v>
      </c>
      <c r="L33" s="3" t="s">
        <v>9</v>
      </c>
      <c r="M33" s="3">
        <v>80</v>
      </c>
      <c r="N33" s="3" t="s">
        <v>9</v>
      </c>
      <c r="O33" s="3">
        <v>89</v>
      </c>
      <c r="P33" s="3" t="s">
        <v>6</v>
      </c>
      <c r="Q33" s="3">
        <f>E33+G33+I33+K33+M33+Table36[[#This Row],[402]]</f>
        <v>443</v>
      </c>
      <c r="R33" s="12">
        <f t="shared" si="0"/>
        <v>73.833333333333329</v>
      </c>
      <c r="S33" s="3">
        <v>30</v>
      </c>
      <c r="T33" s="13" t="s">
        <v>4</v>
      </c>
    </row>
    <row r="34" spans="1:20" x14ac:dyDescent="0.25">
      <c r="A34" s="4">
        <v>23</v>
      </c>
      <c r="B34" s="2">
        <v>25140502</v>
      </c>
      <c r="C34" s="2" t="s">
        <v>3</v>
      </c>
      <c r="D34" s="2" t="s">
        <v>38</v>
      </c>
      <c r="E34" s="3">
        <v>82</v>
      </c>
      <c r="F34" s="3" t="s">
        <v>6</v>
      </c>
      <c r="G34" s="3">
        <v>76</v>
      </c>
      <c r="H34" s="3" t="s">
        <v>9</v>
      </c>
      <c r="I34" s="3">
        <v>50</v>
      </c>
      <c r="J34" s="3" t="s">
        <v>7</v>
      </c>
      <c r="K34" s="3">
        <v>61</v>
      </c>
      <c r="L34" s="3" t="s">
        <v>9</v>
      </c>
      <c r="M34" s="3">
        <v>86</v>
      </c>
      <c r="N34" s="3" t="s">
        <v>6</v>
      </c>
      <c r="O34" s="3">
        <v>87</v>
      </c>
      <c r="P34" s="3" t="s">
        <v>9</v>
      </c>
      <c r="Q34" s="3">
        <f>E34+G34+I34+K34+M34+Table36[[#This Row],[402]]</f>
        <v>442</v>
      </c>
      <c r="R34" s="12">
        <f t="shared" si="0"/>
        <v>73.666666666666671</v>
      </c>
      <c r="S34" s="3">
        <v>31</v>
      </c>
      <c r="T34" s="13" t="s">
        <v>4</v>
      </c>
    </row>
    <row r="35" spans="1:20" x14ac:dyDescent="0.25">
      <c r="A35" s="4">
        <v>9</v>
      </c>
      <c r="B35" s="2">
        <v>25140488</v>
      </c>
      <c r="C35" s="2" t="s">
        <v>1</v>
      </c>
      <c r="D35" s="2" t="s">
        <v>24</v>
      </c>
      <c r="E35" s="3">
        <v>82</v>
      </c>
      <c r="F35" s="3" t="s">
        <v>6</v>
      </c>
      <c r="G35" s="3">
        <v>83</v>
      </c>
      <c r="H35" s="3" t="s">
        <v>6</v>
      </c>
      <c r="I35" s="3">
        <v>52</v>
      </c>
      <c r="J35" s="3" t="s">
        <v>12</v>
      </c>
      <c r="K35" s="3">
        <v>51</v>
      </c>
      <c r="L35" s="3" t="s">
        <v>7</v>
      </c>
      <c r="M35" s="3">
        <v>83</v>
      </c>
      <c r="N35" s="3" t="s">
        <v>6</v>
      </c>
      <c r="O35" s="3">
        <v>89</v>
      </c>
      <c r="P35" s="3" t="s">
        <v>6</v>
      </c>
      <c r="Q35" s="3">
        <f>E35+G35+I35+K35+M35+Table36[[#This Row],[402]]</f>
        <v>440</v>
      </c>
      <c r="R35" s="12">
        <f t="shared" si="0"/>
        <v>73.333333333333329</v>
      </c>
      <c r="S35" s="3">
        <v>32</v>
      </c>
      <c r="T35" s="13" t="s">
        <v>4</v>
      </c>
    </row>
    <row r="36" spans="1:20" x14ac:dyDescent="0.25">
      <c r="A36" s="4">
        <v>57</v>
      </c>
      <c r="B36" s="2">
        <v>25140536</v>
      </c>
      <c r="C36" s="2" t="s">
        <v>3</v>
      </c>
      <c r="D36" s="2" t="s">
        <v>72</v>
      </c>
      <c r="E36" s="3">
        <v>80</v>
      </c>
      <c r="F36" s="3" t="s">
        <v>9</v>
      </c>
      <c r="G36" s="3">
        <v>85</v>
      </c>
      <c r="H36" s="3" t="s">
        <v>6</v>
      </c>
      <c r="I36" s="3">
        <v>48</v>
      </c>
      <c r="J36" s="3" t="s">
        <v>7</v>
      </c>
      <c r="K36" s="3">
        <v>50</v>
      </c>
      <c r="L36" s="3" t="s">
        <v>7</v>
      </c>
      <c r="M36" s="3">
        <v>87</v>
      </c>
      <c r="N36" s="3" t="s">
        <v>6</v>
      </c>
      <c r="O36" s="3">
        <v>88</v>
      </c>
      <c r="P36" s="3" t="s">
        <v>9</v>
      </c>
      <c r="Q36" s="3">
        <f>E36+G36+I36+K36+M36+Table36[[#This Row],[402]]</f>
        <v>438</v>
      </c>
      <c r="R36" s="12">
        <f t="shared" ref="R36:R67" si="1">Q36/6</f>
        <v>73</v>
      </c>
      <c r="S36" s="3">
        <v>33</v>
      </c>
      <c r="T36" s="13" t="s">
        <v>4</v>
      </c>
    </row>
    <row r="37" spans="1:20" x14ac:dyDescent="0.25">
      <c r="A37" s="4">
        <v>63</v>
      </c>
      <c r="B37" s="2">
        <v>25140542</v>
      </c>
      <c r="C37" s="2" t="s">
        <v>1</v>
      </c>
      <c r="D37" s="2" t="s">
        <v>78</v>
      </c>
      <c r="E37" s="3">
        <v>89</v>
      </c>
      <c r="F37" s="3" t="s">
        <v>5</v>
      </c>
      <c r="G37" s="3">
        <v>83</v>
      </c>
      <c r="H37" s="3" t="s">
        <v>6</v>
      </c>
      <c r="I37" s="3">
        <v>47</v>
      </c>
      <c r="J37" s="3" t="s">
        <v>7</v>
      </c>
      <c r="K37" s="3">
        <v>42</v>
      </c>
      <c r="L37" s="3" t="s">
        <v>11</v>
      </c>
      <c r="M37" s="3">
        <v>84</v>
      </c>
      <c r="N37" s="3" t="s">
        <v>6</v>
      </c>
      <c r="O37" s="3">
        <v>91</v>
      </c>
      <c r="P37" s="3" t="s">
        <v>6</v>
      </c>
      <c r="Q37" s="3">
        <f>E37+G37+I37+K37+M37+Table36[[#This Row],[402]]</f>
        <v>436</v>
      </c>
      <c r="R37" s="12">
        <f t="shared" si="1"/>
        <v>72.666666666666671</v>
      </c>
      <c r="S37" s="3">
        <v>34</v>
      </c>
      <c r="T37" s="13" t="s">
        <v>4</v>
      </c>
    </row>
    <row r="38" spans="1:20" x14ac:dyDescent="0.25">
      <c r="A38" s="4">
        <v>41</v>
      </c>
      <c r="B38" s="2">
        <v>25140520</v>
      </c>
      <c r="C38" s="2" t="s">
        <v>1</v>
      </c>
      <c r="D38" s="2" t="s">
        <v>56</v>
      </c>
      <c r="E38" s="3">
        <v>76</v>
      </c>
      <c r="F38" s="3" t="s">
        <v>9</v>
      </c>
      <c r="G38" s="3">
        <v>81</v>
      </c>
      <c r="H38" s="3" t="s">
        <v>6</v>
      </c>
      <c r="I38" s="3">
        <v>35</v>
      </c>
      <c r="J38" s="3" t="s">
        <v>10</v>
      </c>
      <c r="K38" s="3">
        <v>65</v>
      </c>
      <c r="L38" s="3" t="s">
        <v>9</v>
      </c>
      <c r="M38" s="3">
        <v>88</v>
      </c>
      <c r="N38" s="3" t="s">
        <v>6</v>
      </c>
      <c r="O38" s="3">
        <v>87</v>
      </c>
      <c r="P38" s="3" t="s">
        <v>9</v>
      </c>
      <c r="Q38" s="3">
        <f>E38+G38+I38+K38+M38+Table36[[#This Row],[402]]</f>
        <v>432</v>
      </c>
      <c r="R38" s="12">
        <f t="shared" si="1"/>
        <v>72</v>
      </c>
      <c r="S38" s="3">
        <v>35</v>
      </c>
      <c r="T38" s="13" t="s">
        <v>4</v>
      </c>
    </row>
    <row r="39" spans="1:20" x14ac:dyDescent="0.25">
      <c r="A39" s="4">
        <v>56</v>
      </c>
      <c r="B39" s="2">
        <v>25140535</v>
      </c>
      <c r="C39" s="2" t="s">
        <v>1</v>
      </c>
      <c r="D39" s="2" t="s">
        <v>71</v>
      </c>
      <c r="E39" s="3">
        <v>83</v>
      </c>
      <c r="F39" s="3" t="s">
        <v>6</v>
      </c>
      <c r="G39" s="3">
        <v>80</v>
      </c>
      <c r="H39" s="3" t="s">
        <v>9</v>
      </c>
      <c r="I39" s="3">
        <v>50</v>
      </c>
      <c r="J39" s="3" t="s">
        <v>7</v>
      </c>
      <c r="K39" s="3">
        <v>51</v>
      </c>
      <c r="L39" s="3" t="s">
        <v>7</v>
      </c>
      <c r="M39" s="3">
        <v>79</v>
      </c>
      <c r="N39" s="3" t="s">
        <v>9</v>
      </c>
      <c r="O39" s="3">
        <v>88</v>
      </c>
      <c r="P39" s="3" t="s">
        <v>9</v>
      </c>
      <c r="Q39" s="3">
        <f>E39+G39+I39+K39+M39+Table36[[#This Row],[402]]</f>
        <v>431</v>
      </c>
      <c r="R39" s="12">
        <f t="shared" si="1"/>
        <v>71.833333333333329</v>
      </c>
      <c r="S39" s="3">
        <v>36</v>
      </c>
      <c r="T39" s="13" t="s">
        <v>4</v>
      </c>
    </row>
    <row r="40" spans="1:20" x14ac:dyDescent="0.25">
      <c r="A40" s="4">
        <v>54</v>
      </c>
      <c r="B40" s="2">
        <v>25140533</v>
      </c>
      <c r="C40" s="2" t="s">
        <v>1</v>
      </c>
      <c r="D40" s="2" t="s">
        <v>69</v>
      </c>
      <c r="E40" s="3">
        <v>88</v>
      </c>
      <c r="F40" s="3" t="s">
        <v>5</v>
      </c>
      <c r="G40" s="3">
        <v>80</v>
      </c>
      <c r="H40" s="3" t="s">
        <v>9</v>
      </c>
      <c r="I40" s="3">
        <v>40</v>
      </c>
      <c r="J40" s="3" t="s">
        <v>11</v>
      </c>
      <c r="K40" s="3">
        <v>43</v>
      </c>
      <c r="L40" s="3" t="s">
        <v>11</v>
      </c>
      <c r="M40" s="3">
        <v>86</v>
      </c>
      <c r="N40" s="3" t="s">
        <v>6</v>
      </c>
      <c r="O40" s="3">
        <v>89</v>
      </c>
      <c r="P40" s="3" t="s">
        <v>6</v>
      </c>
      <c r="Q40" s="3">
        <f>E40+G40+I40+K40+M40+Table36[[#This Row],[402]]</f>
        <v>426</v>
      </c>
      <c r="R40" s="12">
        <f t="shared" si="1"/>
        <v>71</v>
      </c>
      <c r="S40" s="3">
        <v>37</v>
      </c>
      <c r="T40" s="13" t="s">
        <v>4</v>
      </c>
    </row>
    <row r="41" spans="1:20" x14ac:dyDescent="0.25">
      <c r="A41" s="4">
        <v>62</v>
      </c>
      <c r="B41" s="2">
        <v>25140541</v>
      </c>
      <c r="C41" s="2" t="s">
        <v>3</v>
      </c>
      <c r="D41" s="2" t="s">
        <v>77</v>
      </c>
      <c r="E41" s="3">
        <v>73</v>
      </c>
      <c r="F41" s="3" t="s">
        <v>12</v>
      </c>
      <c r="G41" s="3">
        <v>82</v>
      </c>
      <c r="H41" s="3" t="s">
        <v>6</v>
      </c>
      <c r="I41" s="3">
        <v>38</v>
      </c>
      <c r="J41" s="3" t="s">
        <v>10</v>
      </c>
      <c r="K41" s="3">
        <v>62</v>
      </c>
      <c r="L41" s="3" t="s">
        <v>9</v>
      </c>
      <c r="M41" s="3">
        <v>84</v>
      </c>
      <c r="N41" s="3" t="s">
        <v>6</v>
      </c>
      <c r="O41" s="3">
        <v>86</v>
      </c>
      <c r="P41" s="3" t="s">
        <v>9</v>
      </c>
      <c r="Q41" s="3">
        <f>E41+G41+I41+K41+M41+Table36[[#This Row],[402]]</f>
        <v>425</v>
      </c>
      <c r="R41" s="12">
        <f t="shared" si="1"/>
        <v>70.833333333333329</v>
      </c>
      <c r="S41" s="3">
        <v>38</v>
      </c>
      <c r="T41" s="13" t="s">
        <v>4</v>
      </c>
    </row>
    <row r="42" spans="1:20" x14ac:dyDescent="0.25">
      <c r="A42" s="4">
        <v>70</v>
      </c>
      <c r="B42" s="2">
        <v>25140549</v>
      </c>
      <c r="C42" s="2" t="s">
        <v>3</v>
      </c>
      <c r="D42" s="2" t="s">
        <v>85</v>
      </c>
      <c r="E42" s="3">
        <v>86</v>
      </c>
      <c r="F42" s="3" t="s">
        <v>6</v>
      </c>
      <c r="G42" s="3">
        <v>66</v>
      </c>
      <c r="H42" s="3" t="s">
        <v>7</v>
      </c>
      <c r="I42" s="3">
        <v>46</v>
      </c>
      <c r="J42" s="3" t="s">
        <v>7</v>
      </c>
      <c r="K42" s="3">
        <v>63</v>
      </c>
      <c r="L42" s="3" t="s">
        <v>9</v>
      </c>
      <c r="M42" s="3">
        <v>77</v>
      </c>
      <c r="N42" s="3" t="s">
        <v>9</v>
      </c>
      <c r="O42" s="3">
        <v>85</v>
      </c>
      <c r="P42" s="3" t="s">
        <v>12</v>
      </c>
      <c r="Q42" s="3">
        <f>E42+G42+I42+K42+M42+Table36[[#This Row],[402]]</f>
        <v>423</v>
      </c>
      <c r="R42" s="12">
        <f t="shared" si="1"/>
        <v>70.5</v>
      </c>
      <c r="S42" s="3">
        <v>39</v>
      </c>
      <c r="T42" s="13" t="s">
        <v>4</v>
      </c>
    </row>
    <row r="43" spans="1:20" x14ac:dyDescent="0.25">
      <c r="A43" s="4">
        <v>14</v>
      </c>
      <c r="B43" s="2">
        <v>25140493</v>
      </c>
      <c r="C43" s="2" t="s">
        <v>3</v>
      </c>
      <c r="D43" s="2" t="s">
        <v>29</v>
      </c>
      <c r="E43" s="3">
        <v>76</v>
      </c>
      <c r="F43" s="3" t="s">
        <v>9</v>
      </c>
      <c r="G43" s="3">
        <v>82</v>
      </c>
      <c r="H43" s="3" t="s">
        <v>6</v>
      </c>
      <c r="I43" s="3">
        <v>39</v>
      </c>
      <c r="J43" s="3" t="s">
        <v>11</v>
      </c>
      <c r="K43" s="3">
        <v>51</v>
      </c>
      <c r="L43" s="3" t="s">
        <v>7</v>
      </c>
      <c r="M43" s="3">
        <v>86</v>
      </c>
      <c r="N43" s="3" t="s">
        <v>6</v>
      </c>
      <c r="O43" s="3">
        <v>87</v>
      </c>
      <c r="P43" s="3" t="s">
        <v>9</v>
      </c>
      <c r="Q43" s="3">
        <f>E43+G43+I43+K43+M43+Table36[[#This Row],[402]]</f>
        <v>421</v>
      </c>
      <c r="R43" s="12">
        <f t="shared" si="1"/>
        <v>70.166666666666671</v>
      </c>
      <c r="S43" s="3">
        <v>40</v>
      </c>
      <c r="T43" s="13" t="s">
        <v>4</v>
      </c>
    </row>
    <row r="44" spans="1:20" x14ac:dyDescent="0.25">
      <c r="A44" s="4">
        <v>35</v>
      </c>
      <c r="B44" s="2">
        <v>25140514</v>
      </c>
      <c r="C44" s="2" t="s">
        <v>3</v>
      </c>
      <c r="D44" s="2" t="s">
        <v>50</v>
      </c>
      <c r="E44" s="3">
        <v>76</v>
      </c>
      <c r="F44" s="3" t="s">
        <v>9</v>
      </c>
      <c r="G44" s="3">
        <v>70</v>
      </c>
      <c r="H44" s="3" t="s">
        <v>12</v>
      </c>
      <c r="I44" s="3">
        <v>48</v>
      </c>
      <c r="J44" s="3" t="s">
        <v>7</v>
      </c>
      <c r="K44" s="3">
        <v>51</v>
      </c>
      <c r="L44" s="3" t="s">
        <v>7</v>
      </c>
      <c r="M44" s="3">
        <v>86</v>
      </c>
      <c r="N44" s="3" t="s">
        <v>6</v>
      </c>
      <c r="O44" s="3">
        <v>84</v>
      </c>
      <c r="P44" s="3" t="s">
        <v>12</v>
      </c>
      <c r="Q44" s="3">
        <f>E44+G44+I44+K44+M44+Table36[[#This Row],[402]]</f>
        <v>415</v>
      </c>
      <c r="R44" s="12">
        <f t="shared" si="1"/>
        <v>69.166666666666671</v>
      </c>
      <c r="S44" s="3">
        <v>41</v>
      </c>
      <c r="T44" s="13" t="s">
        <v>4</v>
      </c>
    </row>
    <row r="45" spans="1:20" x14ac:dyDescent="0.25">
      <c r="A45" s="4">
        <v>7</v>
      </c>
      <c r="B45" s="2">
        <v>25140486</v>
      </c>
      <c r="C45" s="2" t="s">
        <v>1</v>
      </c>
      <c r="D45" s="2" t="s">
        <v>22</v>
      </c>
      <c r="E45" s="3">
        <v>76</v>
      </c>
      <c r="F45" s="3" t="s">
        <v>9</v>
      </c>
      <c r="G45" s="3">
        <v>80</v>
      </c>
      <c r="H45" s="3" t="s">
        <v>9</v>
      </c>
      <c r="I45" s="3">
        <v>40</v>
      </c>
      <c r="J45" s="3" t="s">
        <v>11</v>
      </c>
      <c r="K45" s="3">
        <v>49</v>
      </c>
      <c r="L45" s="3" t="s">
        <v>7</v>
      </c>
      <c r="M45" s="3">
        <v>83</v>
      </c>
      <c r="N45" s="3" t="s">
        <v>6</v>
      </c>
      <c r="O45" s="3">
        <v>86</v>
      </c>
      <c r="P45" s="3" t="s">
        <v>9</v>
      </c>
      <c r="Q45" s="3">
        <f>E45+G45+I45+K45+M45+Table36[[#This Row],[402]]</f>
        <v>414</v>
      </c>
      <c r="R45" s="12">
        <f t="shared" si="1"/>
        <v>69</v>
      </c>
      <c r="S45" s="3">
        <v>42</v>
      </c>
      <c r="T45" s="13" t="s">
        <v>4</v>
      </c>
    </row>
    <row r="46" spans="1:20" x14ac:dyDescent="0.25">
      <c r="A46" s="4">
        <v>59</v>
      </c>
      <c r="B46" s="2">
        <v>25140538</v>
      </c>
      <c r="C46" s="2" t="s">
        <v>3</v>
      </c>
      <c r="D46" s="2" t="s">
        <v>74</v>
      </c>
      <c r="E46" s="3">
        <v>79</v>
      </c>
      <c r="F46" s="3" t="s">
        <v>9</v>
      </c>
      <c r="G46" s="3">
        <v>76</v>
      </c>
      <c r="H46" s="3" t="s">
        <v>9</v>
      </c>
      <c r="I46" s="3">
        <v>37</v>
      </c>
      <c r="J46" s="3" t="s">
        <v>10</v>
      </c>
      <c r="K46" s="3">
        <v>49</v>
      </c>
      <c r="L46" s="3" t="s">
        <v>7</v>
      </c>
      <c r="M46" s="3">
        <v>86</v>
      </c>
      <c r="N46" s="3" t="s">
        <v>6</v>
      </c>
      <c r="O46" s="3">
        <v>86</v>
      </c>
      <c r="P46" s="3" t="s">
        <v>9</v>
      </c>
      <c r="Q46" s="3">
        <f>E46+G46+I46+K46+M46+Table36[[#This Row],[402]]</f>
        <v>413</v>
      </c>
      <c r="R46" s="12">
        <f t="shared" si="1"/>
        <v>68.833333333333329</v>
      </c>
      <c r="S46" s="3">
        <v>43</v>
      </c>
      <c r="T46" s="13" t="s">
        <v>4</v>
      </c>
    </row>
    <row r="47" spans="1:20" x14ac:dyDescent="0.25">
      <c r="A47" s="4">
        <v>79</v>
      </c>
      <c r="B47" s="2">
        <v>25140559</v>
      </c>
      <c r="C47" s="2" t="s">
        <v>1</v>
      </c>
      <c r="D47" s="2" t="s">
        <v>94</v>
      </c>
      <c r="E47" s="3">
        <v>81</v>
      </c>
      <c r="F47" s="3" t="s">
        <v>9</v>
      </c>
      <c r="G47" s="3">
        <v>76</v>
      </c>
      <c r="H47" s="3" t="s">
        <v>9</v>
      </c>
      <c r="I47" s="3">
        <v>46</v>
      </c>
      <c r="J47" s="3" t="s">
        <v>7</v>
      </c>
      <c r="K47" s="3">
        <v>51</v>
      </c>
      <c r="L47" s="3" t="s">
        <v>7</v>
      </c>
      <c r="M47" s="3">
        <v>72</v>
      </c>
      <c r="N47" s="3" t="s">
        <v>12</v>
      </c>
      <c r="O47" s="3">
        <v>85</v>
      </c>
      <c r="P47" s="3" t="s">
        <v>12</v>
      </c>
      <c r="Q47" s="3">
        <f>E47+G47+I47+K47+M47+Table36[[#This Row],[402]]</f>
        <v>411</v>
      </c>
      <c r="R47" s="12">
        <f t="shared" si="1"/>
        <v>68.5</v>
      </c>
      <c r="S47" s="3">
        <v>44</v>
      </c>
      <c r="T47" s="13" t="s">
        <v>4</v>
      </c>
    </row>
    <row r="48" spans="1:20" x14ac:dyDescent="0.25">
      <c r="A48" s="4">
        <v>74</v>
      </c>
      <c r="B48" s="2">
        <v>25140554</v>
      </c>
      <c r="C48" s="2" t="s">
        <v>1</v>
      </c>
      <c r="D48" s="2" t="s">
        <v>89</v>
      </c>
      <c r="E48" s="3">
        <v>69</v>
      </c>
      <c r="F48" s="3" t="s">
        <v>7</v>
      </c>
      <c r="G48" s="3">
        <v>75</v>
      </c>
      <c r="H48" s="3" t="s">
        <v>9</v>
      </c>
      <c r="I48" s="3">
        <v>46</v>
      </c>
      <c r="J48" s="3" t="s">
        <v>7</v>
      </c>
      <c r="K48" s="3">
        <v>64</v>
      </c>
      <c r="L48" s="3" t="s">
        <v>9</v>
      </c>
      <c r="M48" s="3">
        <v>73</v>
      </c>
      <c r="N48" s="3" t="s">
        <v>12</v>
      </c>
      <c r="O48" s="3">
        <v>82</v>
      </c>
      <c r="P48" s="3" t="s">
        <v>12</v>
      </c>
      <c r="Q48" s="3">
        <f>E48+G48+I48+K48+M48+Table36[[#This Row],[402]]</f>
        <v>409</v>
      </c>
      <c r="R48" s="12">
        <f t="shared" si="1"/>
        <v>68.166666666666671</v>
      </c>
      <c r="S48" s="3">
        <v>45</v>
      </c>
      <c r="T48" s="13" t="s">
        <v>4</v>
      </c>
    </row>
    <row r="49" spans="1:20" x14ac:dyDescent="0.25">
      <c r="A49" s="4">
        <v>43</v>
      </c>
      <c r="B49" s="2">
        <v>25140522</v>
      </c>
      <c r="C49" s="2" t="s">
        <v>1</v>
      </c>
      <c r="D49" s="2" t="s">
        <v>58</v>
      </c>
      <c r="E49" s="3">
        <v>72</v>
      </c>
      <c r="F49" s="3" t="s">
        <v>12</v>
      </c>
      <c r="G49" s="3">
        <v>78</v>
      </c>
      <c r="H49" s="3" t="s">
        <v>9</v>
      </c>
      <c r="I49" s="3">
        <v>49</v>
      </c>
      <c r="J49" s="3" t="s">
        <v>7</v>
      </c>
      <c r="K49" s="3">
        <v>51</v>
      </c>
      <c r="L49" s="3" t="s">
        <v>7</v>
      </c>
      <c r="M49" s="3">
        <v>75</v>
      </c>
      <c r="N49" s="3" t="s">
        <v>9</v>
      </c>
      <c r="O49" s="3">
        <v>84</v>
      </c>
      <c r="P49" s="3" t="s">
        <v>12</v>
      </c>
      <c r="Q49" s="3">
        <f>E49+G49+I49+K49+M49+Table36[[#This Row],[402]]</f>
        <v>409</v>
      </c>
      <c r="R49" s="12">
        <f t="shared" si="1"/>
        <v>68.166666666666671</v>
      </c>
      <c r="S49" s="3">
        <v>46</v>
      </c>
      <c r="T49" s="13" t="s">
        <v>4</v>
      </c>
    </row>
    <row r="50" spans="1:20" x14ac:dyDescent="0.25">
      <c r="A50" s="4">
        <v>32</v>
      </c>
      <c r="B50" s="2">
        <v>25140511</v>
      </c>
      <c r="C50" s="2" t="s">
        <v>1</v>
      </c>
      <c r="D50" s="2" t="s">
        <v>47</v>
      </c>
      <c r="E50" s="3">
        <v>75</v>
      </c>
      <c r="F50" s="3" t="s">
        <v>12</v>
      </c>
      <c r="G50" s="3">
        <v>78</v>
      </c>
      <c r="H50" s="3" t="s">
        <v>9</v>
      </c>
      <c r="I50" s="3">
        <v>42</v>
      </c>
      <c r="J50" s="3" t="s">
        <v>11</v>
      </c>
      <c r="K50" s="3">
        <v>44</v>
      </c>
      <c r="L50" s="3" t="s">
        <v>11</v>
      </c>
      <c r="M50" s="3">
        <v>80</v>
      </c>
      <c r="N50" s="3" t="s">
        <v>9</v>
      </c>
      <c r="O50" s="3">
        <v>84</v>
      </c>
      <c r="P50" s="3" t="s">
        <v>12</v>
      </c>
      <c r="Q50" s="3">
        <f>E50+G50+I50+K50+M50+Table36[[#This Row],[402]]</f>
        <v>403</v>
      </c>
      <c r="R50" s="12">
        <f t="shared" si="1"/>
        <v>67.166666666666671</v>
      </c>
      <c r="S50" s="3">
        <v>47</v>
      </c>
      <c r="T50" s="13" t="s">
        <v>4</v>
      </c>
    </row>
    <row r="51" spans="1:20" x14ac:dyDescent="0.25">
      <c r="A51" s="4">
        <v>11</v>
      </c>
      <c r="B51" s="2">
        <v>25140490</v>
      </c>
      <c r="C51" s="2" t="s">
        <v>3</v>
      </c>
      <c r="D51" s="2" t="s">
        <v>26</v>
      </c>
      <c r="E51" s="3">
        <v>60</v>
      </c>
      <c r="F51" s="3" t="s">
        <v>11</v>
      </c>
      <c r="G51" s="3">
        <v>74</v>
      </c>
      <c r="H51" s="3" t="s">
        <v>12</v>
      </c>
      <c r="I51" s="3">
        <v>47</v>
      </c>
      <c r="J51" s="3" t="s">
        <v>7</v>
      </c>
      <c r="K51" s="3">
        <v>61</v>
      </c>
      <c r="L51" s="3" t="s">
        <v>9</v>
      </c>
      <c r="M51" s="3">
        <v>75</v>
      </c>
      <c r="N51" s="3" t="s">
        <v>9</v>
      </c>
      <c r="O51" s="3">
        <v>79</v>
      </c>
      <c r="P51" s="3" t="s">
        <v>7</v>
      </c>
      <c r="Q51" s="3">
        <f>E51+G51+I51+K51+M51+Table36[[#This Row],[402]]</f>
        <v>396</v>
      </c>
      <c r="R51" s="12">
        <f t="shared" si="1"/>
        <v>66</v>
      </c>
      <c r="S51" s="3">
        <v>48</v>
      </c>
      <c r="T51" s="13" t="s">
        <v>4</v>
      </c>
    </row>
    <row r="52" spans="1:20" x14ac:dyDescent="0.25">
      <c r="A52" s="4">
        <v>78</v>
      </c>
      <c r="B52" s="2">
        <v>25140558</v>
      </c>
      <c r="C52" s="2" t="s">
        <v>1</v>
      </c>
      <c r="D52" s="2" t="s">
        <v>93</v>
      </c>
      <c r="E52" s="3">
        <v>76</v>
      </c>
      <c r="F52" s="3" t="s">
        <v>9</v>
      </c>
      <c r="G52" s="3">
        <v>65</v>
      </c>
      <c r="H52" s="3" t="s">
        <v>7</v>
      </c>
      <c r="I52" s="3">
        <v>38</v>
      </c>
      <c r="J52" s="3" t="s">
        <v>10</v>
      </c>
      <c r="K52" s="3">
        <v>61</v>
      </c>
      <c r="L52" s="3" t="s">
        <v>9</v>
      </c>
      <c r="M52" s="3">
        <v>72</v>
      </c>
      <c r="N52" s="3" t="s">
        <v>12</v>
      </c>
      <c r="O52" s="3">
        <v>81</v>
      </c>
      <c r="P52" s="3" t="s">
        <v>7</v>
      </c>
      <c r="Q52" s="3">
        <f>E52+G52+I52+K52+M52+Table36[[#This Row],[402]]</f>
        <v>393</v>
      </c>
      <c r="R52" s="12">
        <f t="shared" si="1"/>
        <v>65.5</v>
      </c>
      <c r="S52" s="3">
        <v>49</v>
      </c>
      <c r="T52" s="13" t="s">
        <v>4</v>
      </c>
    </row>
    <row r="53" spans="1:20" x14ac:dyDescent="0.25">
      <c r="A53" s="4">
        <v>48</v>
      </c>
      <c r="B53" s="2">
        <v>25140527</v>
      </c>
      <c r="C53" s="2" t="s">
        <v>1</v>
      </c>
      <c r="D53" s="2" t="s">
        <v>63</v>
      </c>
      <c r="E53" s="3">
        <v>72</v>
      </c>
      <c r="F53" s="3" t="s">
        <v>12</v>
      </c>
      <c r="G53" s="3">
        <v>81</v>
      </c>
      <c r="H53" s="3" t="s">
        <v>6</v>
      </c>
      <c r="I53" s="3">
        <v>48</v>
      </c>
      <c r="J53" s="3" t="s">
        <v>7</v>
      </c>
      <c r="K53" s="3">
        <v>51</v>
      </c>
      <c r="L53" s="3" t="s">
        <v>7</v>
      </c>
      <c r="M53" s="3">
        <v>59</v>
      </c>
      <c r="N53" s="3" t="s">
        <v>7</v>
      </c>
      <c r="O53" s="3">
        <v>82</v>
      </c>
      <c r="P53" s="3" t="s">
        <v>12</v>
      </c>
      <c r="Q53" s="3">
        <f>E53+G53+I53+K53+M53+Table36[[#This Row],[402]]</f>
        <v>393</v>
      </c>
      <c r="R53" s="12">
        <f t="shared" si="1"/>
        <v>65.5</v>
      </c>
      <c r="S53" s="3">
        <v>50</v>
      </c>
      <c r="T53" s="13" t="s">
        <v>4</v>
      </c>
    </row>
    <row r="54" spans="1:20" x14ac:dyDescent="0.25">
      <c r="A54" s="4">
        <v>51</v>
      </c>
      <c r="B54" s="2">
        <v>25140530</v>
      </c>
      <c r="C54" s="2" t="s">
        <v>3</v>
      </c>
      <c r="D54" s="2" t="s">
        <v>66</v>
      </c>
      <c r="E54" s="3">
        <v>74</v>
      </c>
      <c r="F54" s="3" t="s">
        <v>12</v>
      </c>
      <c r="G54" s="3">
        <v>62</v>
      </c>
      <c r="H54" s="3" t="s">
        <v>11</v>
      </c>
      <c r="I54" s="3">
        <v>39</v>
      </c>
      <c r="J54" s="3" t="s">
        <v>11</v>
      </c>
      <c r="K54" s="3">
        <v>51</v>
      </c>
      <c r="L54" s="3" t="s">
        <v>7</v>
      </c>
      <c r="M54" s="3">
        <v>79</v>
      </c>
      <c r="N54" s="3" t="s">
        <v>9</v>
      </c>
      <c r="O54" s="3">
        <v>81</v>
      </c>
      <c r="P54" s="3" t="s">
        <v>7</v>
      </c>
      <c r="Q54" s="3">
        <f>E54+G54+I54+K54+M54+Table36[[#This Row],[402]]</f>
        <v>386</v>
      </c>
      <c r="R54" s="12">
        <f t="shared" si="1"/>
        <v>64.333333333333329</v>
      </c>
      <c r="S54" s="3">
        <v>51</v>
      </c>
      <c r="T54" s="13" t="s">
        <v>4</v>
      </c>
    </row>
    <row r="55" spans="1:20" x14ac:dyDescent="0.25">
      <c r="A55" s="4">
        <v>42</v>
      </c>
      <c r="B55" s="2">
        <v>25140521</v>
      </c>
      <c r="C55" s="2" t="s">
        <v>1</v>
      </c>
      <c r="D55" s="2" t="s">
        <v>57</v>
      </c>
      <c r="E55" s="3">
        <v>79</v>
      </c>
      <c r="F55" s="3" t="s">
        <v>9</v>
      </c>
      <c r="G55" s="3">
        <v>76</v>
      </c>
      <c r="H55" s="3" t="s">
        <v>9</v>
      </c>
      <c r="I55" s="3">
        <v>39</v>
      </c>
      <c r="J55" s="3" t="s">
        <v>11</v>
      </c>
      <c r="K55" s="3">
        <v>45</v>
      </c>
      <c r="L55" s="3" t="s">
        <v>11</v>
      </c>
      <c r="M55" s="3">
        <v>63</v>
      </c>
      <c r="N55" s="3" t="s">
        <v>7</v>
      </c>
      <c r="O55" s="3">
        <v>83</v>
      </c>
      <c r="P55" s="3" t="s">
        <v>12</v>
      </c>
      <c r="Q55" s="3">
        <f>E55+G55+I55+K55+M55+Table36[[#This Row],[402]]</f>
        <v>385</v>
      </c>
      <c r="R55" s="12">
        <f t="shared" si="1"/>
        <v>64.166666666666671</v>
      </c>
      <c r="S55" s="3">
        <v>52</v>
      </c>
      <c r="T55" s="13" t="s">
        <v>4</v>
      </c>
    </row>
    <row r="56" spans="1:20" x14ac:dyDescent="0.25">
      <c r="A56" s="4">
        <v>29</v>
      </c>
      <c r="B56" s="2">
        <v>25140508</v>
      </c>
      <c r="C56" s="2" t="s">
        <v>1</v>
      </c>
      <c r="D56" s="2" t="s">
        <v>44</v>
      </c>
      <c r="E56" s="3">
        <v>62</v>
      </c>
      <c r="F56" s="3" t="s">
        <v>7</v>
      </c>
      <c r="G56" s="3">
        <v>81</v>
      </c>
      <c r="H56" s="3" t="s">
        <v>6</v>
      </c>
      <c r="I56" s="3">
        <v>46</v>
      </c>
      <c r="J56" s="3" t="s">
        <v>7</v>
      </c>
      <c r="K56" s="3">
        <v>51</v>
      </c>
      <c r="L56" s="3" t="s">
        <v>7</v>
      </c>
      <c r="M56" s="3">
        <v>63</v>
      </c>
      <c r="N56" s="3" t="s">
        <v>7</v>
      </c>
      <c r="O56" s="3">
        <v>80</v>
      </c>
      <c r="P56" s="3" t="s">
        <v>7</v>
      </c>
      <c r="Q56" s="3">
        <f>E56+G56+I56+K56+M56+Table36[[#This Row],[402]]</f>
        <v>383</v>
      </c>
      <c r="R56" s="12">
        <f t="shared" si="1"/>
        <v>63.833333333333336</v>
      </c>
      <c r="S56" s="3">
        <v>53</v>
      </c>
      <c r="T56" s="13" t="s">
        <v>4</v>
      </c>
    </row>
    <row r="57" spans="1:20" x14ac:dyDescent="0.25">
      <c r="A57" s="4">
        <v>38</v>
      </c>
      <c r="B57" s="2">
        <v>25140517</v>
      </c>
      <c r="C57" s="2" t="s">
        <v>3</v>
      </c>
      <c r="D57" s="2" t="s">
        <v>53</v>
      </c>
      <c r="E57" s="3">
        <v>71</v>
      </c>
      <c r="F57" s="3" t="s">
        <v>12</v>
      </c>
      <c r="G57" s="3">
        <v>65</v>
      </c>
      <c r="H57" s="3" t="s">
        <v>7</v>
      </c>
      <c r="I57" s="3">
        <v>40</v>
      </c>
      <c r="J57" s="3" t="s">
        <v>11</v>
      </c>
      <c r="K57" s="3">
        <v>49</v>
      </c>
      <c r="L57" s="3" t="s">
        <v>7</v>
      </c>
      <c r="M57" s="3">
        <v>77</v>
      </c>
      <c r="N57" s="3" t="s">
        <v>9</v>
      </c>
      <c r="O57" s="3">
        <v>81</v>
      </c>
      <c r="P57" s="3" t="s">
        <v>7</v>
      </c>
      <c r="Q57" s="3">
        <f>E57+G57+I57+K57+M57+Table36[[#This Row],[402]]</f>
        <v>383</v>
      </c>
      <c r="R57" s="12">
        <f t="shared" si="1"/>
        <v>63.833333333333336</v>
      </c>
      <c r="S57" s="3">
        <v>54</v>
      </c>
      <c r="T57" s="13" t="s">
        <v>4</v>
      </c>
    </row>
    <row r="58" spans="1:20" x14ac:dyDescent="0.25">
      <c r="A58" s="4">
        <v>76</v>
      </c>
      <c r="B58" s="2">
        <v>25140556</v>
      </c>
      <c r="C58" s="2" t="s">
        <v>1</v>
      </c>
      <c r="D58" s="2" t="s">
        <v>91</v>
      </c>
      <c r="E58" s="3">
        <v>74</v>
      </c>
      <c r="F58" s="3" t="s">
        <v>12</v>
      </c>
      <c r="G58" s="3">
        <v>59</v>
      </c>
      <c r="H58" s="3" t="s">
        <v>11</v>
      </c>
      <c r="I58" s="3">
        <v>49</v>
      </c>
      <c r="J58" s="3" t="s">
        <v>7</v>
      </c>
      <c r="K58" s="3">
        <v>50</v>
      </c>
      <c r="L58" s="3" t="s">
        <v>7</v>
      </c>
      <c r="M58" s="3">
        <v>70</v>
      </c>
      <c r="N58" s="3" t="s">
        <v>12</v>
      </c>
      <c r="O58" s="3">
        <v>78</v>
      </c>
      <c r="P58" s="3" t="s">
        <v>7</v>
      </c>
      <c r="Q58" s="3">
        <f>E58+G58+I58+K58+M58+Table36[[#This Row],[402]]</f>
        <v>380</v>
      </c>
      <c r="R58" s="12">
        <f t="shared" si="1"/>
        <v>63.333333333333336</v>
      </c>
      <c r="S58" s="3">
        <v>55</v>
      </c>
      <c r="T58" s="13" t="s">
        <v>4</v>
      </c>
    </row>
    <row r="59" spans="1:20" x14ac:dyDescent="0.25">
      <c r="A59" s="4">
        <v>46</v>
      </c>
      <c r="B59" s="2">
        <v>25140525</v>
      </c>
      <c r="C59" s="2" t="s">
        <v>3</v>
      </c>
      <c r="D59" s="2" t="s">
        <v>61</v>
      </c>
      <c r="E59" s="3">
        <v>62</v>
      </c>
      <c r="F59" s="3" t="s">
        <v>7</v>
      </c>
      <c r="G59" s="3">
        <v>71</v>
      </c>
      <c r="H59" s="3" t="s">
        <v>12</v>
      </c>
      <c r="I59" s="3">
        <v>46</v>
      </c>
      <c r="J59" s="3" t="s">
        <v>7</v>
      </c>
      <c r="K59" s="3">
        <v>49</v>
      </c>
      <c r="L59" s="3" t="s">
        <v>7</v>
      </c>
      <c r="M59" s="3">
        <v>73</v>
      </c>
      <c r="N59" s="3" t="s">
        <v>12</v>
      </c>
      <c r="O59" s="3">
        <v>79</v>
      </c>
      <c r="P59" s="3" t="s">
        <v>7</v>
      </c>
      <c r="Q59" s="3">
        <f>E59+G59+I59+K59+M59+Table36[[#This Row],[402]]</f>
        <v>380</v>
      </c>
      <c r="R59" s="12">
        <f t="shared" si="1"/>
        <v>63.333333333333336</v>
      </c>
      <c r="S59" s="3">
        <v>56</v>
      </c>
      <c r="T59" s="13" t="s">
        <v>4</v>
      </c>
    </row>
    <row r="60" spans="1:20" x14ac:dyDescent="0.25">
      <c r="A60" s="4">
        <v>75</v>
      </c>
      <c r="B60" s="2">
        <v>25140555</v>
      </c>
      <c r="C60" s="2" t="s">
        <v>3</v>
      </c>
      <c r="D60" s="2" t="s">
        <v>90</v>
      </c>
      <c r="E60" s="3">
        <v>85</v>
      </c>
      <c r="F60" s="3" t="s">
        <v>6</v>
      </c>
      <c r="G60" s="3">
        <v>63</v>
      </c>
      <c r="H60" s="3" t="s">
        <v>7</v>
      </c>
      <c r="I60" s="3">
        <v>35</v>
      </c>
      <c r="J60" s="3" t="s">
        <v>10</v>
      </c>
      <c r="K60" s="3">
        <v>50</v>
      </c>
      <c r="L60" s="3" t="s">
        <v>7</v>
      </c>
      <c r="M60" s="3">
        <v>64</v>
      </c>
      <c r="N60" s="3" t="s">
        <v>7</v>
      </c>
      <c r="O60" s="3">
        <v>81</v>
      </c>
      <c r="P60" s="3" t="s">
        <v>7</v>
      </c>
      <c r="Q60" s="3">
        <f>E60+G60+I60+K60+M60+Table36[[#This Row],[402]]</f>
        <v>378</v>
      </c>
      <c r="R60" s="12">
        <f t="shared" si="1"/>
        <v>63</v>
      </c>
      <c r="S60" s="3">
        <v>57</v>
      </c>
      <c r="T60" s="13" t="s">
        <v>4</v>
      </c>
    </row>
    <row r="61" spans="1:20" x14ac:dyDescent="0.25">
      <c r="A61" s="4">
        <v>49</v>
      </c>
      <c r="B61" s="2">
        <v>25140528</v>
      </c>
      <c r="C61" s="2" t="s">
        <v>1</v>
      </c>
      <c r="D61" s="2" t="s">
        <v>64</v>
      </c>
      <c r="E61" s="3">
        <v>73</v>
      </c>
      <c r="F61" s="3" t="s">
        <v>12</v>
      </c>
      <c r="G61" s="3">
        <v>74</v>
      </c>
      <c r="H61" s="3" t="s">
        <v>12</v>
      </c>
      <c r="I61" s="3">
        <v>48</v>
      </c>
      <c r="J61" s="3" t="s">
        <v>7</v>
      </c>
      <c r="K61" s="3">
        <v>49</v>
      </c>
      <c r="L61" s="3" t="s">
        <v>7</v>
      </c>
      <c r="M61" s="3">
        <v>55</v>
      </c>
      <c r="N61" s="3" t="s">
        <v>11</v>
      </c>
      <c r="O61" s="3">
        <v>78</v>
      </c>
      <c r="P61" s="3" t="s">
        <v>7</v>
      </c>
      <c r="Q61" s="3">
        <f>E61+G61+I61+K61+M61+Table36[[#This Row],[402]]</f>
        <v>377</v>
      </c>
      <c r="R61" s="12">
        <f t="shared" si="1"/>
        <v>62.833333333333336</v>
      </c>
      <c r="S61" s="3">
        <v>58</v>
      </c>
      <c r="T61" s="13" t="s">
        <v>4</v>
      </c>
    </row>
    <row r="62" spans="1:20" x14ac:dyDescent="0.25">
      <c r="A62" s="4">
        <v>4</v>
      </c>
      <c r="B62" s="2">
        <v>25140483</v>
      </c>
      <c r="C62" s="2" t="s">
        <v>3</v>
      </c>
      <c r="D62" s="2" t="s">
        <v>19</v>
      </c>
      <c r="E62" s="3">
        <v>62</v>
      </c>
      <c r="F62" s="3" t="s">
        <v>7</v>
      </c>
      <c r="G62" s="3">
        <v>78</v>
      </c>
      <c r="H62" s="3" t="s">
        <v>9</v>
      </c>
      <c r="I62" s="3">
        <v>37</v>
      </c>
      <c r="J62" s="3" t="s">
        <v>10</v>
      </c>
      <c r="K62" s="3">
        <v>45</v>
      </c>
      <c r="L62" s="3" t="s">
        <v>11</v>
      </c>
      <c r="M62" s="3">
        <v>73</v>
      </c>
      <c r="N62" s="3" t="s">
        <v>12</v>
      </c>
      <c r="O62" s="3">
        <v>81</v>
      </c>
      <c r="P62" s="3" t="s">
        <v>7</v>
      </c>
      <c r="Q62" s="3">
        <f>E62+G62+I62+K62+M62+Table36[[#This Row],[402]]</f>
        <v>376</v>
      </c>
      <c r="R62" s="12">
        <f t="shared" si="1"/>
        <v>62.666666666666664</v>
      </c>
      <c r="S62" s="3">
        <v>59</v>
      </c>
      <c r="T62" s="13" t="s">
        <v>4</v>
      </c>
    </row>
    <row r="63" spans="1:20" x14ac:dyDescent="0.25">
      <c r="A63" s="4">
        <v>17</v>
      </c>
      <c r="B63" s="2">
        <v>25140496</v>
      </c>
      <c r="C63" s="2" t="s">
        <v>3</v>
      </c>
      <c r="D63" s="2" t="s">
        <v>32</v>
      </c>
      <c r="E63" s="3">
        <v>71</v>
      </c>
      <c r="F63" s="3" t="s">
        <v>12</v>
      </c>
      <c r="G63" s="3">
        <v>74</v>
      </c>
      <c r="H63" s="3" t="s">
        <v>12</v>
      </c>
      <c r="I63" s="3">
        <v>38</v>
      </c>
      <c r="J63" s="3" t="s">
        <v>10</v>
      </c>
      <c r="K63" s="3">
        <v>51</v>
      </c>
      <c r="L63" s="3" t="s">
        <v>7</v>
      </c>
      <c r="M63" s="3">
        <v>61</v>
      </c>
      <c r="N63" s="3" t="s">
        <v>7</v>
      </c>
      <c r="O63" s="3">
        <v>79</v>
      </c>
      <c r="P63" s="3" t="s">
        <v>7</v>
      </c>
      <c r="Q63" s="3">
        <f>E63+G63+I63+K63+M63+Table36[[#This Row],[402]]</f>
        <v>374</v>
      </c>
      <c r="R63" s="12">
        <f t="shared" si="1"/>
        <v>62.333333333333336</v>
      </c>
      <c r="S63" s="3">
        <v>60</v>
      </c>
      <c r="T63" s="13" t="s">
        <v>4</v>
      </c>
    </row>
    <row r="64" spans="1:20" x14ac:dyDescent="0.25">
      <c r="A64" s="4">
        <v>15</v>
      </c>
      <c r="B64" s="2">
        <v>25140494</v>
      </c>
      <c r="C64" s="2" t="s">
        <v>1</v>
      </c>
      <c r="D64" s="2" t="s">
        <v>30</v>
      </c>
      <c r="E64" s="3">
        <v>82</v>
      </c>
      <c r="F64" s="3" t="s">
        <v>6</v>
      </c>
      <c r="G64" s="3">
        <v>76</v>
      </c>
      <c r="H64" s="3" t="s">
        <v>9</v>
      </c>
      <c r="I64" s="3">
        <v>33</v>
      </c>
      <c r="J64" s="3" t="s">
        <v>10</v>
      </c>
      <c r="K64" s="3">
        <v>50</v>
      </c>
      <c r="L64" s="3" t="s">
        <v>7</v>
      </c>
      <c r="M64" s="3">
        <v>52</v>
      </c>
      <c r="N64" s="3" t="s">
        <v>11</v>
      </c>
      <c r="O64" s="3">
        <v>80</v>
      </c>
      <c r="P64" s="3" t="s">
        <v>7</v>
      </c>
      <c r="Q64" s="3">
        <f>E64+G64+I64+K64+M64+Table36[[#This Row],[402]]</f>
        <v>373</v>
      </c>
      <c r="R64" s="12">
        <f t="shared" si="1"/>
        <v>62.166666666666664</v>
      </c>
      <c r="S64" s="3">
        <v>61</v>
      </c>
      <c r="T64" s="13" t="s">
        <v>4</v>
      </c>
    </row>
    <row r="65" spans="1:20" x14ac:dyDescent="0.25">
      <c r="A65" s="4">
        <v>80</v>
      </c>
      <c r="B65" s="2">
        <v>25140560</v>
      </c>
      <c r="C65" s="2" t="s">
        <v>1</v>
      </c>
      <c r="D65" s="2" t="s">
        <v>95</v>
      </c>
      <c r="E65" s="3">
        <v>74</v>
      </c>
      <c r="F65" s="3" t="s">
        <v>12</v>
      </c>
      <c r="G65" s="3">
        <v>56</v>
      </c>
      <c r="H65" s="3" t="s">
        <v>11</v>
      </c>
      <c r="I65" s="3">
        <v>38</v>
      </c>
      <c r="J65" s="3" t="s">
        <v>10</v>
      </c>
      <c r="K65" s="3">
        <v>61</v>
      </c>
      <c r="L65" s="3" t="s">
        <v>9</v>
      </c>
      <c r="M65" s="3">
        <v>61</v>
      </c>
      <c r="N65" s="3" t="s">
        <v>7</v>
      </c>
      <c r="O65" s="3">
        <v>77</v>
      </c>
      <c r="P65" s="3" t="s">
        <v>7</v>
      </c>
      <c r="Q65" s="3">
        <f>E65+G65+I65+K65+M65+Table36[[#This Row],[402]]</f>
        <v>367</v>
      </c>
      <c r="R65" s="12">
        <f t="shared" si="1"/>
        <v>61.166666666666664</v>
      </c>
      <c r="S65" s="3">
        <v>62</v>
      </c>
      <c r="T65" s="13" t="s">
        <v>4</v>
      </c>
    </row>
    <row r="66" spans="1:20" x14ac:dyDescent="0.25">
      <c r="A66" s="4">
        <v>67</v>
      </c>
      <c r="B66" s="2">
        <v>25140546</v>
      </c>
      <c r="C66" s="2" t="s">
        <v>1</v>
      </c>
      <c r="D66" s="2" t="s">
        <v>82</v>
      </c>
      <c r="E66" s="3">
        <v>71</v>
      </c>
      <c r="F66" s="3" t="s">
        <v>12</v>
      </c>
      <c r="G66" s="3">
        <v>62</v>
      </c>
      <c r="H66" s="3" t="s">
        <v>11</v>
      </c>
      <c r="I66" s="3">
        <v>34</v>
      </c>
      <c r="J66" s="3" t="s">
        <v>10</v>
      </c>
      <c r="K66" s="3">
        <v>36</v>
      </c>
      <c r="L66" s="3" t="s">
        <v>10</v>
      </c>
      <c r="M66" s="3">
        <v>78</v>
      </c>
      <c r="N66" s="3" t="s">
        <v>9</v>
      </c>
      <c r="O66" s="3">
        <v>83</v>
      </c>
      <c r="P66" s="3" t="s">
        <v>12</v>
      </c>
      <c r="Q66" s="3">
        <f>E66+G66+I66+K66+M66+Table36[[#This Row],[402]]</f>
        <v>364</v>
      </c>
      <c r="R66" s="12">
        <f t="shared" si="1"/>
        <v>60.666666666666664</v>
      </c>
      <c r="S66" s="3">
        <v>63</v>
      </c>
      <c r="T66" s="13" t="s">
        <v>4</v>
      </c>
    </row>
    <row r="67" spans="1:20" x14ac:dyDescent="0.25">
      <c r="A67" s="4">
        <v>50</v>
      </c>
      <c r="B67" s="2">
        <v>25140529</v>
      </c>
      <c r="C67" s="2" t="s">
        <v>3</v>
      </c>
      <c r="D67" s="2" t="s">
        <v>65</v>
      </c>
      <c r="E67" s="3">
        <v>62</v>
      </c>
      <c r="F67" s="3" t="s">
        <v>7</v>
      </c>
      <c r="G67" s="3">
        <v>65</v>
      </c>
      <c r="H67" s="3" t="s">
        <v>7</v>
      </c>
      <c r="I67" s="3">
        <v>38</v>
      </c>
      <c r="J67" s="3" t="s">
        <v>10</v>
      </c>
      <c r="K67" s="3">
        <v>49</v>
      </c>
      <c r="L67" s="3" t="s">
        <v>7</v>
      </c>
      <c r="M67" s="3">
        <v>72</v>
      </c>
      <c r="N67" s="3" t="s">
        <v>12</v>
      </c>
      <c r="O67" s="3">
        <v>77</v>
      </c>
      <c r="P67" s="3" t="s">
        <v>7</v>
      </c>
      <c r="Q67" s="3">
        <f>E67+G67+I67+K67+M67+Table36[[#This Row],[402]]</f>
        <v>363</v>
      </c>
      <c r="R67" s="12">
        <f t="shared" si="1"/>
        <v>60.5</v>
      </c>
      <c r="S67" s="3">
        <v>64</v>
      </c>
      <c r="T67" s="13" t="s">
        <v>4</v>
      </c>
    </row>
    <row r="68" spans="1:20" x14ac:dyDescent="0.25">
      <c r="A68" s="4">
        <v>61</v>
      </c>
      <c r="B68" s="2">
        <v>25140540</v>
      </c>
      <c r="C68" s="2" t="s">
        <v>3</v>
      </c>
      <c r="D68" s="2" t="s">
        <v>76</v>
      </c>
      <c r="E68" s="3">
        <v>62</v>
      </c>
      <c r="F68" s="3" t="s">
        <v>7</v>
      </c>
      <c r="G68" s="3">
        <v>73</v>
      </c>
      <c r="H68" s="3" t="s">
        <v>12</v>
      </c>
      <c r="I68" s="3">
        <v>37</v>
      </c>
      <c r="J68" s="3" t="s">
        <v>10</v>
      </c>
      <c r="K68" s="3">
        <v>49</v>
      </c>
      <c r="L68" s="3" t="s">
        <v>7</v>
      </c>
      <c r="M68" s="3">
        <v>62</v>
      </c>
      <c r="N68" s="3" t="s">
        <v>7</v>
      </c>
      <c r="O68" s="3">
        <v>77</v>
      </c>
      <c r="P68" s="3" t="s">
        <v>7</v>
      </c>
      <c r="Q68" s="3">
        <f>E68+G68+I68+K68+M68+Table36[[#This Row],[402]]</f>
        <v>360</v>
      </c>
      <c r="R68" s="12">
        <f t="shared" ref="R68:R83" si="2">Q68/6</f>
        <v>60</v>
      </c>
      <c r="S68" s="3">
        <v>65</v>
      </c>
      <c r="T68" s="13" t="s">
        <v>4</v>
      </c>
    </row>
    <row r="69" spans="1:20" x14ac:dyDescent="0.25">
      <c r="A69" s="4">
        <v>6</v>
      </c>
      <c r="B69" s="2">
        <v>25140485</v>
      </c>
      <c r="C69" s="2" t="s">
        <v>1</v>
      </c>
      <c r="D69" s="2" t="s">
        <v>21</v>
      </c>
      <c r="E69" s="3">
        <v>60</v>
      </c>
      <c r="F69" s="3" t="s">
        <v>11</v>
      </c>
      <c r="G69" s="3">
        <v>66</v>
      </c>
      <c r="H69" s="3" t="s">
        <v>7</v>
      </c>
      <c r="I69" s="3">
        <v>35</v>
      </c>
      <c r="J69" s="3" t="s">
        <v>10</v>
      </c>
      <c r="K69" s="3">
        <v>45</v>
      </c>
      <c r="L69" s="3" t="s">
        <v>11</v>
      </c>
      <c r="M69" s="3">
        <v>72</v>
      </c>
      <c r="N69" s="3" t="s">
        <v>12</v>
      </c>
      <c r="O69" s="3">
        <v>78</v>
      </c>
      <c r="P69" s="3" t="s">
        <v>7</v>
      </c>
      <c r="Q69" s="3">
        <f>E69+G69+I69+K69+M69+Table36[[#This Row],[402]]</f>
        <v>356</v>
      </c>
      <c r="R69" s="12">
        <f t="shared" si="2"/>
        <v>59.333333333333336</v>
      </c>
      <c r="S69" s="3">
        <v>66</v>
      </c>
      <c r="T69" s="13" t="s">
        <v>4</v>
      </c>
    </row>
    <row r="70" spans="1:20" x14ac:dyDescent="0.25">
      <c r="A70" s="4">
        <v>52</v>
      </c>
      <c r="B70" s="2">
        <v>25140531</v>
      </c>
      <c r="C70" s="2" t="s">
        <v>3</v>
      </c>
      <c r="D70" s="2" t="s">
        <v>67</v>
      </c>
      <c r="E70" s="3">
        <v>71</v>
      </c>
      <c r="F70" s="3" t="s">
        <v>12</v>
      </c>
      <c r="G70" s="3">
        <v>64</v>
      </c>
      <c r="H70" s="3" t="s">
        <v>7</v>
      </c>
      <c r="I70" s="3">
        <v>36</v>
      </c>
      <c r="J70" s="3" t="s">
        <v>10</v>
      </c>
      <c r="K70" s="3">
        <v>42</v>
      </c>
      <c r="L70" s="3" t="s">
        <v>11</v>
      </c>
      <c r="M70" s="3">
        <v>63</v>
      </c>
      <c r="N70" s="3" t="s">
        <v>7</v>
      </c>
      <c r="O70" s="3">
        <v>77</v>
      </c>
      <c r="P70" s="3" t="s">
        <v>7</v>
      </c>
      <c r="Q70" s="3">
        <f>E70+G70+I70+K70+M70+Table36[[#This Row],[402]]</f>
        <v>353</v>
      </c>
      <c r="R70" s="12">
        <f t="shared" si="2"/>
        <v>58.833333333333336</v>
      </c>
      <c r="S70" s="3">
        <v>67</v>
      </c>
      <c r="T70" s="13" t="s">
        <v>4</v>
      </c>
    </row>
    <row r="71" spans="1:20" x14ac:dyDescent="0.25">
      <c r="A71" s="4">
        <v>24</v>
      </c>
      <c r="B71" s="2">
        <v>25140503</v>
      </c>
      <c r="C71" s="2" t="s">
        <v>1</v>
      </c>
      <c r="D71" s="2" t="s">
        <v>39</v>
      </c>
      <c r="E71" s="3">
        <v>62</v>
      </c>
      <c r="F71" s="3" t="s">
        <v>7</v>
      </c>
      <c r="G71" s="3">
        <v>65</v>
      </c>
      <c r="H71" s="3" t="s">
        <v>7</v>
      </c>
      <c r="I71" s="3">
        <v>45</v>
      </c>
      <c r="J71" s="3" t="s">
        <v>7</v>
      </c>
      <c r="K71" s="3">
        <v>40</v>
      </c>
      <c r="L71" s="3" t="s">
        <v>11</v>
      </c>
      <c r="M71" s="3">
        <v>62</v>
      </c>
      <c r="N71" s="3" t="s">
        <v>7</v>
      </c>
      <c r="O71" s="3">
        <v>76</v>
      </c>
      <c r="P71" s="3" t="s">
        <v>11</v>
      </c>
      <c r="Q71" s="3">
        <f>E71+G71+I71+K71+M71+Table36[[#This Row],[402]]</f>
        <v>350</v>
      </c>
      <c r="R71" s="12">
        <f t="shared" si="2"/>
        <v>58.333333333333336</v>
      </c>
      <c r="S71" s="3">
        <v>68</v>
      </c>
      <c r="T71" s="13" t="s">
        <v>4</v>
      </c>
    </row>
    <row r="72" spans="1:20" x14ac:dyDescent="0.25">
      <c r="A72" s="4">
        <v>73</v>
      </c>
      <c r="B72" s="2">
        <v>25140553</v>
      </c>
      <c r="C72" s="2" t="s">
        <v>1</v>
      </c>
      <c r="D72" s="2" t="s">
        <v>88</v>
      </c>
      <c r="E72" s="3">
        <v>72</v>
      </c>
      <c r="F72" s="3" t="s">
        <v>12</v>
      </c>
      <c r="G72" s="3">
        <v>63</v>
      </c>
      <c r="H72" s="3" t="s">
        <v>7</v>
      </c>
      <c r="I72" s="3">
        <v>35</v>
      </c>
      <c r="J72" s="3" t="s">
        <v>10</v>
      </c>
      <c r="K72" s="3">
        <v>43</v>
      </c>
      <c r="L72" s="3" t="s">
        <v>11</v>
      </c>
      <c r="M72" s="3">
        <v>55</v>
      </c>
      <c r="N72" s="3" t="s">
        <v>11</v>
      </c>
      <c r="O72" s="3">
        <v>77</v>
      </c>
      <c r="P72" s="3" t="s">
        <v>7</v>
      </c>
      <c r="Q72" s="3">
        <f>E72+G72+I72+K72+M72+Table36[[#This Row],[402]]</f>
        <v>345</v>
      </c>
      <c r="R72" s="12">
        <f t="shared" si="2"/>
        <v>57.5</v>
      </c>
      <c r="S72" s="3">
        <v>69</v>
      </c>
      <c r="T72" s="13" t="s">
        <v>4</v>
      </c>
    </row>
    <row r="73" spans="1:20" x14ac:dyDescent="0.25">
      <c r="A73" s="4">
        <v>40</v>
      </c>
      <c r="B73" s="2">
        <v>25140519</v>
      </c>
      <c r="C73" s="2" t="s">
        <v>3</v>
      </c>
      <c r="D73" s="2" t="s">
        <v>55</v>
      </c>
      <c r="E73" s="3">
        <v>60</v>
      </c>
      <c r="F73" s="3" t="s">
        <v>11</v>
      </c>
      <c r="G73" s="3">
        <v>56</v>
      </c>
      <c r="H73" s="3" t="s">
        <v>11</v>
      </c>
      <c r="I73" s="3">
        <v>50</v>
      </c>
      <c r="J73" s="3" t="s">
        <v>7</v>
      </c>
      <c r="K73" s="3">
        <v>49</v>
      </c>
      <c r="L73" s="3" t="s">
        <v>7</v>
      </c>
      <c r="M73" s="3">
        <v>57</v>
      </c>
      <c r="N73" s="3" t="s">
        <v>11</v>
      </c>
      <c r="O73" s="3">
        <v>72</v>
      </c>
      <c r="P73" s="3" t="s">
        <v>11</v>
      </c>
      <c r="Q73" s="3">
        <f>E73+G73+I73+K73+M73+Table36[[#This Row],[402]]</f>
        <v>344</v>
      </c>
      <c r="R73" s="12">
        <f t="shared" si="2"/>
        <v>57.333333333333336</v>
      </c>
      <c r="S73" s="3">
        <v>70</v>
      </c>
      <c r="T73" s="13" t="s">
        <v>4</v>
      </c>
    </row>
    <row r="74" spans="1:20" x14ac:dyDescent="0.25">
      <c r="A74" s="4">
        <v>66</v>
      </c>
      <c r="B74" s="2">
        <v>25140545</v>
      </c>
      <c r="C74" s="2" t="s">
        <v>3</v>
      </c>
      <c r="D74" s="2" t="s">
        <v>81</v>
      </c>
      <c r="E74" s="3">
        <v>71</v>
      </c>
      <c r="F74" s="3" t="s">
        <v>12</v>
      </c>
      <c r="G74" s="3">
        <v>51</v>
      </c>
      <c r="H74" s="3" t="s">
        <v>10</v>
      </c>
      <c r="I74" s="3">
        <v>39</v>
      </c>
      <c r="J74" s="3" t="s">
        <v>11</v>
      </c>
      <c r="K74" s="3">
        <v>40</v>
      </c>
      <c r="L74" s="3" t="s">
        <v>11</v>
      </c>
      <c r="M74" s="3">
        <v>64</v>
      </c>
      <c r="N74" s="3" t="s">
        <v>7</v>
      </c>
      <c r="O74" s="3">
        <v>76</v>
      </c>
      <c r="P74" s="3" t="s">
        <v>11</v>
      </c>
      <c r="Q74" s="3">
        <f>E74+G74+I74+K74+M74+Table36[[#This Row],[402]]</f>
        <v>341</v>
      </c>
      <c r="R74" s="12">
        <f t="shared" si="2"/>
        <v>56.833333333333336</v>
      </c>
      <c r="S74" s="3">
        <v>71</v>
      </c>
      <c r="T74" s="13" t="s">
        <v>4</v>
      </c>
    </row>
    <row r="75" spans="1:20" x14ac:dyDescent="0.25">
      <c r="A75" s="4">
        <v>5</v>
      </c>
      <c r="B75" s="2">
        <v>25140484</v>
      </c>
      <c r="C75" s="2" t="s">
        <v>3</v>
      </c>
      <c r="D75" s="2" t="s">
        <v>20</v>
      </c>
      <c r="E75" s="3">
        <v>59</v>
      </c>
      <c r="F75" s="3" t="s">
        <v>11</v>
      </c>
      <c r="G75" s="3">
        <v>58</v>
      </c>
      <c r="H75" s="3" t="s">
        <v>11</v>
      </c>
      <c r="I75" s="3">
        <v>41</v>
      </c>
      <c r="J75" s="3" t="s">
        <v>11</v>
      </c>
      <c r="K75" s="3">
        <v>44</v>
      </c>
      <c r="L75" s="3" t="s">
        <v>11</v>
      </c>
      <c r="M75" s="3">
        <v>62</v>
      </c>
      <c r="N75" s="3" t="s">
        <v>7</v>
      </c>
      <c r="O75" s="3">
        <v>74</v>
      </c>
      <c r="P75" s="3" t="s">
        <v>11</v>
      </c>
      <c r="Q75" s="3">
        <f>E75+G75+I75+K75+M75+Table36[[#This Row],[402]]</f>
        <v>338</v>
      </c>
      <c r="R75" s="12">
        <f t="shared" si="2"/>
        <v>56.333333333333336</v>
      </c>
      <c r="S75" s="3">
        <v>72</v>
      </c>
      <c r="T75" s="13" t="s">
        <v>4</v>
      </c>
    </row>
    <row r="76" spans="1:20" x14ac:dyDescent="0.25">
      <c r="A76" s="4">
        <v>65</v>
      </c>
      <c r="B76" s="2">
        <v>25140544</v>
      </c>
      <c r="C76" s="2" t="s">
        <v>3</v>
      </c>
      <c r="D76" s="2" t="s">
        <v>80</v>
      </c>
      <c r="E76" s="3">
        <v>69</v>
      </c>
      <c r="F76" s="3" t="s">
        <v>7</v>
      </c>
      <c r="G76" s="3">
        <v>56</v>
      </c>
      <c r="H76" s="3" t="s">
        <v>11</v>
      </c>
      <c r="I76" s="3">
        <v>37</v>
      </c>
      <c r="J76" s="3" t="s">
        <v>10</v>
      </c>
      <c r="K76" s="3">
        <v>39</v>
      </c>
      <c r="L76" s="3" t="s">
        <v>10</v>
      </c>
      <c r="M76" s="3">
        <v>62</v>
      </c>
      <c r="N76" s="3" t="s">
        <v>7</v>
      </c>
      <c r="O76" s="3">
        <v>75</v>
      </c>
      <c r="P76" s="3" t="s">
        <v>11</v>
      </c>
      <c r="Q76" s="3">
        <f>E76+G76+I76+K76+M76+Table36[[#This Row],[402]]</f>
        <v>338</v>
      </c>
      <c r="R76" s="12">
        <f t="shared" si="2"/>
        <v>56.333333333333336</v>
      </c>
      <c r="S76" s="3">
        <v>73</v>
      </c>
      <c r="T76" s="13" t="s">
        <v>4</v>
      </c>
    </row>
    <row r="77" spans="1:20" x14ac:dyDescent="0.25">
      <c r="A77" s="4">
        <v>55</v>
      </c>
      <c r="B77" s="2">
        <v>25140534</v>
      </c>
      <c r="C77" s="2" t="s">
        <v>1</v>
      </c>
      <c r="D77" s="2" t="s">
        <v>70</v>
      </c>
      <c r="E77" s="3">
        <v>62</v>
      </c>
      <c r="F77" s="3" t="s">
        <v>7</v>
      </c>
      <c r="G77" s="3">
        <v>72</v>
      </c>
      <c r="H77" s="3" t="s">
        <v>12</v>
      </c>
      <c r="I77" s="3">
        <v>36</v>
      </c>
      <c r="J77" s="3" t="s">
        <v>10</v>
      </c>
      <c r="K77" s="3">
        <v>38</v>
      </c>
      <c r="L77" s="3" t="s">
        <v>10</v>
      </c>
      <c r="M77" s="3">
        <v>48</v>
      </c>
      <c r="N77" s="3" t="s">
        <v>10</v>
      </c>
      <c r="O77" s="3">
        <v>75</v>
      </c>
      <c r="P77" s="3" t="s">
        <v>11</v>
      </c>
      <c r="Q77" s="3">
        <f>E77+G77+I77+K77+M77+Table36[[#This Row],[402]]</f>
        <v>331</v>
      </c>
      <c r="R77" s="12">
        <f t="shared" si="2"/>
        <v>55.166666666666664</v>
      </c>
      <c r="S77" s="3">
        <v>74</v>
      </c>
      <c r="T77" s="13" t="s">
        <v>4</v>
      </c>
    </row>
    <row r="78" spans="1:20" x14ac:dyDescent="0.25">
      <c r="A78" s="4">
        <v>72</v>
      </c>
      <c r="B78" s="2">
        <v>25140551</v>
      </c>
      <c r="C78" s="2" t="s">
        <v>1</v>
      </c>
      <c r="D78" s="2" t="s">
        <v>87</v>
      </c>
      <c r="E78" s="3">
        <v>69</v>
      </c>
      <c r="F78" s="3" t="s">
        <v>7</v>
      </c>
      <c r="G78" s="3">
        <v>58</v>
      </c>
      <c r="H78" s="3" t="s">
        <v>11</v>
      </c>
      <c r="I78" s="3">
        <v>37</v>
      </c>
      <c r="J78" s="3" t="s">
        <v>10</v>
      </c>
      <c r="K78" s="3">
        <v>39</v>
      </c>
      <c r="L78" s="3" t="s">
        <v>10</v>
      </c>
      <c r="M78" s="3">
        <v>54</v>
      </c>
      <c r="N78" s="3" t="s">
        <v>11</v>
      </c>
      <c r="O78" s="3">
        <v>73</v>
      </c>
      <c r="P78" s="3" t="s">
        <v>11</v>
      </c>
      <c r="Q78" s="3">
        <f>E78+G78+I78+K78+M78+Table36[[#This Row],[402]]</f>
        <v>330</v>
      </c>
      <c r="R78" s="12">
        <f t="shared" si="2"/>
        <v>55</v>
      </c>
      <c r="S78" s="3">
        <v>75</v>
      </c>
      <c r="T78" s="13" t="s">
        <v>4</v>
      </c>
    </row>
    <row r="79" spans="1:20" x14ac:dyDescent="0.25">
      <c r="A79" s="4">
        <v>69</v>
      </c>
      <c r="B79" s="2">
        <v>25140548</v>
      </c>
      <c r="C79" s="2" t="s">
        <v>3</v>
      </c>
      <c r="D79" s="2" t="s">
        <v>84</v>
      </c>
      <c r="E79" s="3">
        <v>46</v>
      </c>
      <c r="F79" s="3" t="s">
        <v>10</v>
      </c>
      <c r="G79" s="3">
        <v>63</v>
      </c>
      <c r="H79" s="3" t="s">
        <v>7</v>
      </c>
      <c r="I79" s="3">
        <v>37</v>
      </c>
      <c r="J79" s="3" t="s">
        <v>10</v>
      </c>
      <c r="K79" s="3">
        <v>49</v>
      </c>
      <c r="L79" s="3" t="s">
        <v>7</v>
      </c>
      <c r="M79" s="3">
        <v>63</v>
      </c>
      <c r="N79" s="3" t="s">
        <v>7</v>
      </c>
      <c r="O79" s="3">
        <v>71</v>
      </c>
      <c r="P79" s="3" t="s">
        <v>11</v>
      </c>
      <c r="Q79" s="3">
        <f>E79+G79+I79+K79+M79+Table36[[#This Row],[402]]</f>
        <v>329</v>
      </c>
      <c r="R79" s="12">
        <f t="shared" si="2"/>
        <v>54.833333333333336</v>
      </c>
      <c r="S79" s="3">
        <v>76</v>
      </c>
      <c r="T79" s="13" t="s">
        <v>4</v>
      </c>
    </row>
    <row r="80" spans="1:20" x14ac:dyDescent="0.25">
      <c r="A80" s="4">
        <v>53</v>
      </c>
      <c r="B80" s="2">
        <v>25140532</v>
      </c>
      <c r="C80" s="2" t="s">
        <v>3</v>
      </c>
      <c r="D80" s="2" t="s">
        <v>68</v>
      </c>
      <c r="E80" s="3">
        <v>46</v>
      </c>
      <c r="F80" s="3" t="s">
        <v>10</v>
      </c>
      <c r="G80" s="3">
        <v>57</v>
      </c>
      <c r="H80" s="3" t="s">
        <v>11</v>
      </c>
      <c r="I80" s="3">
        <v>36</v>
      </c>
      <c r="J80" s="3" t="s">
        <v>10</v>
      </c>
      <c r="K80" s="3">
        <v>39</v>
      </c>
      <c r="L80" s="3" t="s">
        <v>10</v>
      </c>
      <c r="M80" s="3">
        <v>72</v>
      </c>
      <c r="N80" s="3" t="s">
        <v>12</v>
      </c>
      <c r="O80" s="3">
        <v>73</v>
      </c>
      <c r="P80" s="3" t="s">
        <v>11</v>
      </c>
      <c r="Q80" s="3">
        <f>E80+G80+I80+K80+M80+Table36[[#This Row],[402]]</f>
        <v>323</v>
      </c>
      <c r="R80" s="12">
        <f t="shared" si="2"/>
        <v>53.833333333333336</v>
      </c>
      <c r="S80" s="3">
        <v>77</v>
      </c>
      <c r="T80" s="13" t="s">
        <v>4</v>
      </c>
    </row>
    <row r="81" spans="1:20" x14ac:dyDescent="0.25">
      <c r="A81" s="4">
        <v>64</v>
      </c>
      <c r="B81" s="2">
        <v>25140543</v>
      </c>
      <c r="C81" s="2" t="s">
        <v>3</v>
      </c>
      <c r="D81" s="2" t="s">
        <v>79</v>
      </c>
      <c r="E81" s="3">
        <v>62</v>
      </c>
      <c r="F81" s="3" t="s">
        <v>7</v>
      </c>
      <c r="G81" s="3">
        <v>56</v>
      </c>
      <c r="H81" s="3" t="s">
        <v>11</v>
      </c>
      <c r="I81" s="3">
        <v>34</v>
      </c>
      <c r="J81" s="3" t="s">
        <v>10</v>
      </c>
      <c r="K81" s="3">
        <v>38</v>
      </c>
      <c r="L81" s="3" t="s">
        <v>10</v>
      </c>
      <c r="M81" s="3">
        <v>57</v>
      </c>
      <c r="N81" s="3" t="s">
        <v>11</v>
      </c>
      <c r="O81" s="3">
        <v>72</v>
      </c>
      <c r="P81" s="3" t="s">
        <v>11</v>
      </c>
      <c r="Q81" s="3">
        <f>E81+G81+I81+K81+M81+Table36[[#This Row],[402]]</f>
        <v>319</v>
      </c>
      <c r="R81" s="12">
        <f t="shared" si="2"/>
        <v>53.166666666666664</v>
      </c>
      <c r="S81" s="3">
        <v>78</v>
      </c>
      <c r="T81" s="13" t="s">
        <v>4</v>
      </c>
    </row>
    <row r="82" spans="1:20" x14ac:dyDescent="0.25">
      <c r="A82" s="4">
        <v>77</v>
      </c>
      <c r="B82" s="2">
        <v>25140557</v>
      </c>
      <c r="C82" s="2" t="s">
        <v>1</v>
      </c>
      <c r="D82" s="2" t="s">
        <v>92</v>
      </c>
      <c r="E82" s="3">
        <v>60</v>
      </c>
      <c r="F82" s="3" t="s">
        <v>11</v>
      </c>
      <c r="G82" s="3">
        <v>54</v>
      </c>
      <c r="H82" s="3" t="s">
        <v>10</v>
      </c>
      <c r="I82" s="3">
        <v>35</v>
      </c>
      <c r="J82" s="3" t="s">
        <v>10</v>
      </c>
      <c r="K82" s="3">
        <v>39</v>
      </c>
      <c r="L82" s="3" t="s">
        <v>10</v>
      </c>
      <c r="M82" s="3">
        <v>54</v>
      </c>
      <c r="N82" s="3" t="s">
        <v>11</v>
      </c>
      <c r="O82" s="3">
        <v>71</v>
      </c>
      <c r="P82" s="3" t="s">
        <v>11</v>
      </c>
      <c r="Q82" s="3">
        <f>E82+G82+I82+K82+M82+Table36[[#This Row],[402]]</f>
        <v>313</v>
      </c>
      <c r="R82" s="12">
        <f t="shared" si="2"/>
        <v>52.166666666666664</v>
      </c>
      <c r="S82" s="3">
        <v>79</v>
      </c>
      <c r="T82" s="13" t="s">
        <v>4</v>
      </c>
    </row>
    <row r="83" spans="1:20" x14ac:dyDescent="0.25">
      <c r="A83" s="8">
        <v>10</v>
      </c>
      <c r="B83" s="9">
        <v>25140489</v>
      </c>
      <c r="C83" s="9" t="s">
        <v>1</v>
      </c>
      <c r="D83" s="9" t="s">
        <v>25</v>
      </c>
      <c r="E83" s="10">
        <v>46</v>
      </c>
      <c r="F83" s="10" t="s">
        <v>10</v>
      </c>
      <c r="G83" s="10">
        <v>53</v>
      </c>
      <c r="H83" s="10" t="s">
        <v>10</v>
      </c>
      <c r="I83" s="10">
        <v>39</v>
      </c>
      <c r="J83" s="10" t="s">
        <v>11</v>
      </c>
      <c r="K83" s="10">
        <v>43</v>
      </c>
      <c r="L83" s="10" t="s">
        <v>11</v>
      </c>
      <c r="M83" s="10">
        <v>58</v>
      </c>
      <c r="N83" s="10" t="s">
        <v>11</v>
      </c>
      <c r="O83" s="10">
        <v>68</v>
      </c>
      <c r="P83" s="10" t="s">
        <v>10</v>
      </c>
      <c r="Q83" s="10">
        <f>E83+G83+I83+K83+M83+Table36[[#This Row],[402]]</f>
        <v>307</v>
      </c>
      <c r="R83" s="14">
        <f t="shared" si="2"/>
        <v>51.166666666666664</v>
      </c>
      <c r="S83" s="3">
        <v>80</v>
      </c>
      <c r="T83" s="15" t="s">
        <v>4</v>
      </c>
    </row>
    <row r="85" spans="1:20" x14ac:dyDescent="0.25">
      <c r="B85" t="s">
        <v>0</v>
      </c>
    </row>
    <row r="86" spans="1:20" x14ac:dyDescent="0.25">
      <c r="B86" t="s">
        <v>0</v>
      </c>
    </row>
  </sheetData>
  <mergeCells count="2">
    <mergeCell ref="A1:T1"/>
    <mergeCell ref="A2:T2"/>
  </mergeCells>
  <printOptions horizontalCentered="1"/>
  <pageMargins left="3.937007874015748E-2" right="3.937007874015748E-2" top="0.15748031496062992" bottom="0.15748031496062992" header="0.31496062992125984" footer="0.31496062992125984"/>
  <pageSetup paperSize="9" fitToHeight="0" orientation="portrait" horizontalDpi="4294967293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AA619-8C5F-4583-BA28-4A7D67A46A51}">
  <sheetPr>
    <pageSetUpPr fitToPage="1"/>
  </sheetPr>
  <dimension ref="A1:T77"/>
  <sheetViews>
    <sheetView workbookViewId="0">
      <pane xSplit="1" ySplit="3" topLeftCell="B54" activePane="bottomRight" state="frozen"/>
      <selection pane="topRight" activeCell="B1" sqref="B1"/>
      <selection pane="bottomLeft" activeCell="A4" sqref="A4"/>
      <selection pane="bottomRight" activeCell="D47" sqref="D47:P77"/>
    </sheetView>
  </sheetViews>
  <sheetFormatPr defaultRowHeight="15" x14ac:dyDescent="0.25"/>
  <cols>
    <col min="1" max="1" width="3" bestFit="1" customWidth="1"/>
    <col min="2" max="2" width="9" bestFit="1" customWidth="1"/>
    <col min="3" max="3" width="2.7109375" bestFit="1" customWidth="1"/>
    <col min="4" max="4" width="21.42578125" bestFit="1" customWidth="1"/>
    <col min="5" max="5" width="4" style="1" bestFit="1" customWidth="1"/>
    <col min="6" max="6" width="3.42578125" style="1" bestFit="1" customWidth="1"/>
    <col min="7" max="7" width="4" style="1" bestFit="1" customWidth="1"/>
    <col min="8" max="8" width="3.42578125" style="1" bestFit="1" customWidth="1"/>
    <col min="9" max="9" width="3" style="1" bestFit="1" customWidth="1"/>
    <col min="10" max="10" width="3.42578125" style="1" bestFit="1" customWidth="1"/>
    <col min="11" max="11" width="3" style="1" bestFit="1" customWidth="1"/>
    <col min="12" max="12" width="3.42578125" style="1" bestFit="1" customWidth="1"/>
    <col min="13" max="13" width="4" style="1" bestFit="1" customWidth="1"/>
    <col min="14" max="14" width="3.42578125" style="1" bestFit="1" customWidth="1"/>
    <col min="15" max="15" width="4" style="1" bestFit="1" customWidth="1"/>
    <col min="16" max="16" width="3.42578125" style="1" bestFit="1" customWidth="1"/>
    <col min="17" max="17" width="5.42578125" style="1" bestFit="1" customWidth="1"/>
    <col min="18" max="18" width="5.5703125" style="1" bestFit="1" customWidth="1"/>
    <col min="19" max="19" width="5.28515625" style="1" bestFit="1" customWidth="1"/>
    <col min="20" max="20" width="5.42578125" style="1" bestFit="1" customWidth="1"/>
  </cols>
  <sheetData>
    <row r="1" spans="1:20" ht="26.25" x14ac:dyDescent="0.4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8.75" x14ac:dyDescent="0.3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5">
      <c r="A3" s="5" t="s">
        <v>2</v>
      </c>
      <c r="B3" s="6" t="s">
        <v>14</v>
      </c>
      <c r="C3" s="6" t="s">
        <v>111</v>
      </c>
      <c r="D3" s="6" t="s">
        <v>15</v>
      </c>
      <c r="E3" s="7" t="s">
        <v>105</v>
      </c>
      <c r="F3" s="7" t="s">
        <v>96</v>
      </c>
      <c r="G3" s="7" t="s">
        <v>106</v>
      </c>
      <c r="H3" s="7" t="s">
        <v>97</v>
      </c>
      <c r="I3" s="7" t="s">
        <v>107</v>
      </c>
      <c r="J3" s="7" t="s">
        <v>98</v>
      </c>
      <c r="K3" s="7" t="s">
        <v>108</v>
      </c>
      <c r="L3" s="7" t="s">
        <v>99</v>
      </c>
      <c r="M3" s="7" t="s">
        <v>109</v>
      </c>
      <c r="N3" s="7" t="s">
        <v>100</v>
      </c>
      <c r="O3" s="7" t="s">
        <v>110</v>
      </c>
      <c r="P3" s="7" t="s">
        <v>101</v>
      </c>
      <c r="Q3" s="7" t="s">
        <v>103</v>
      </c>
      <c r="R3" s="7" t="s">
        <v>102</v>
      </c>
      <c r="S3" s="7" t="s">
        <v>104</v>
      </c>
      <c r="T3" s="11" t="s">
        <v>112</v>
      </c>
    </row>
    <row r="4" spans="1:20" x14ac:dyDescent="0.25">
      <c r="A4" s="4">
        <v>1</v>
      </c>
      <c r="B4" s="2">
        <v>25140480</v>
      </c>
      <c r="C4" s="2" t="s">
        <v>3</v>
      </c>
      <c r="D4" s="2" t="s">
        <v>16</v>
      </c>
      <c r="E4" s="3">
        <v>91</v>
      </c>
      <c r="F4" s="3" t="s">
        <v>5</v>
      </c>
      <c r="G4" s="3">
        <v>85</v>
      </c>
      <c r="H4" s="3" t="s">
        <v>6</v>
      </c>
      <c r="I4" s="3">
        <v>50</v>
      </c>
      <c r="J4" s="3" t="s">
        <v>7</v>
      </c>
      <c r="K4" s="3">
        <v>72</v>
      </c>
      <c r="L4" s="3" t="s">
        <v>6</v>
      </c>
      <c r="M4" s="3">
        <v>93</v>
      </c>
      <c r="N4" s="3" t="s">
        <v>5</v>
      </c>
      <c r="O4" s="3">
        <v>94</v>
      </c>
      <c r="P4" s="3" t="s">
        <v>5</v>
      </c>
      <c r="Q4" s="3">
        <f t="shared" ref="Q4:Q45" si="0">E4+G4+I4+K4+M4</f>
        <v>391</v>
      </c>
      <c r="R4" s="12">
        <f t="shared" ref="R4:R45" si="1">Q4/5</f>
        <v>78.2</v>
      </c>
      <c r="S4" s="3">
        <v>18</v>
      </c>
      <c r="T4" s="13" t="s">
        <v>4</v>
      </c>
    </row>
    <row r="5" spans="1:20" x14ac:dyDescent="0.25">
      <c r="A5" s="4">
        <v>2</v>
      </c>
      <c r="B5" s="2">
        <v>25140481</v>
      </c>
      <c r="C5" s="2" t="s">
        <v>1</v>
      </c>
      <c r="D5" s="2" t="s">
        <v>17</v>
      </c>
      <c r="E5" s="3">
        <v>89</v>
      </c>
      <c r="F5" s="3" t="s">
        <v>5</v>
      </c>
      <c r="G5" s="3">
        <v>84</v>
      </c>
      <c r="H5" s="3" t="s">
        <v>6</v>
      </c>
      <c r="I5" s="3">
        <v>72</v>
      </c>
      <c r="J5" s="3" t="s">
        <v>6</v>
      </c>
      <c r="K5" s="3">
        <v>76</v>
      </c>
      <c r="L5" s="3" t="s">
        <v>6</v>
      </c>
      <c r="M5" s="3">
        <v>94</v>
      </c>
      <c r="N5" s="3" t="s">
        <v>8</v>
      </c>
      <c r="O5" s="3">
        <v>94</v>
      </c>
      <c r="P5" s="3" t="s">
        <v>5</v>
      </c>
      <c r="Q5" s="3">
        <f t="shared" si="0"/>
        <v>415</v>
      </c>
      <c r="R5" s="12">
        <f t="shared" si="1"/>
        <v>83</v>
      </c>
      <c r="S5" s="3">
        <v>10</v>
      </c>
      <c r="T5" s="13" t="s">
        <v>4</v>
      </c>
    </row>
    <row r="6" spans="1:20" x14ac:dyDescent="0.25">
      <c r="A6" s="4">
        <v>3</v>
      </c>
      <c r="B6" s="2">
        <v>25140482</v>
      </c>
      <c r="C6" s="2" t="s">
        <v>1</v>
      </c>
      <c r="D6" s="2" t="s">
        <v>18</v>
      </c>
      <c r="E6" s="3">
        <v>85</v>
      </c>
      <c r="F6" s="3" t="s">
        <v>6</v>
      </c>
      <c r="G6" s="3">
        <v>86</v>
      </c>
      <c r="H6" s="3" t="s">
        <v>5</v>
      </c>
      <c r="I6" s="3">
        <v>62</v>
      </c>
      <c r="J6" s="3" t="s">
        <v>9</v>
      </c>
      <c r="K6" s="3">
        <v>63</v>
      </c>
      <c r="L6" s="3" t="s">
        <v>9</v>
      </c>
      <c r="M6" s="3">
        <v>94</v>
      </c>
      <c r="N6" s="3" t="s">
        <v>8</v>
      </c>
      <c r="O6" s="3">
        <v>93</v>
      </c>
      <c r="P6" s="3" t="s">
        <v>5</v>
      </c>
      <c r="Q6" s="3">
        <f t="shared" si="0"/>
        <v>390</v>
      </c>
      <c r="R6" s="12">
        <f t="shared" si="1"/>
        <v>78</v>
      </c>
      <c r="S6" s="3">
        <v>19</v>
      </c>
      <c r="T6" s="13" t="s">
        <v>4</v>
      </c>
    </row>
    <row r="7" spans="1:20" x14ac:dyDescent="0.25">
      <c r="A7" s="4">
        <v>4</v>
      </c>
      <c r="B7" s="2">
        <v>25140483</v>
      </c>
      <c r="C7" s="2" t="s">
        <v>3</v>
      </c>
      <c r="D7" s="2" t="s">
        <v>19</v>
      </c>
      <c r="E7" s="3">
        <v>62</v>
      </c>
      <c r="F7" s="3" t="s">
        <v>7</v>
      </c>
      <c r="G7" s="3">
        <v>78</v>
      </c>
      <c r="H7" s="3" t="s">
        <v>9</v>
      </c>
      <c r="I7" s="3">
        <v>37</v>
      </c>
      <c r="J7" s="3" t="s">
        <v>10</v>
      </c>
      <c r="K7" s="3">
        <v>45</v>
      </c>
      <c r="L7" s="3" t="s">
        <v>11</v>
      </c>
      <c r="M7" s="3">
        <v>73</v>
      </c>
      <c r="N7" s="3" t="s">
        <v>12</v>
      </c>
      <c r="O7" s="3">
        <v>81</v>
      </c>
      <c r="P7" s="3" t="s">
        <v>7</v>
      </c>
      <c r="Q7" s="3">
        <f t="shared" si="0"/>
        <v>295</v>
      </c>
      <c r="R7" s="12">
        <f t="shared" si="1"/>
        <v>59</v>
      </c>
      <c r="S7" s="3">
        <v>59</v>
      </c>
      <c r="T7" s="13" t="s">
        <v>4</v>
      </c>
    </row>
    <row r="8" spans="1:20" x14ac:dyDescent="0.25">
      <c r="A8" s="4">
        <v>5</v>
      </c>
      <c r="B8" s="2">
        <v>25140484</v>
      </c>
      <c r="C8" s="2" t="s">
        <v>3</v>
      </c>
      <c r="D8" s="2" t="s">
        <v>20</v>
      </c>
      <c r="E8" s="3">
        <v>59</v>
      </c>
      <c r="F8" s="3" t="s">
        <v>11</v>
      </c>
      <c r="G8" s="3">
        <v>58</v>
      </c>
      <c r="H8" s="3" t="s">
        <v>11</v>
      </c>
      <c r="I8" s="3">
        <v>41</v>
      </c>
      <c r="J8" s="3" t="s">
        <v>11</v>
      </c>
      <c r="K8" s="3">
        <v>44</v>
      </c>
      <c r="L8" s="3" t="s">
        <v>11</v>
      </c>
      <c r="M8" s="3">
        <v>62</v>
      </c>
      <c r="N8" s="3" t="s">
        <v>7</v>
      </c>
      <c r="O8" s="3">
        <v>74</v>
      </c>
      <c r="P8" s="3" t="s">
        <v>11</v>
      </c>
      <c r="Q8" s="3">
        <f t="shared" si="0"/>
        <v>264</v>
      </c>
      <c r="R8" s="12">
        <f t="shared" si="1"/>
        <v>52.8</v>
      </c>
      <c r="S8" s="3">
        <v>72</v>
      </c>
      <c r="T8" s="13" t="s">
        <v>4</v>
      </c>
    </row>
    <row r="9" spans="1:20" x14ac:dyDescent="0.25">
      <c r="A9" s="4">
        <v>6</v>
      </c>
      <c r="B9" s="2">
        <v>25140485</v>
      </c>
      <c r="C9" s="2" t="s">
        <v>1</v>
      </c>
      <c r="D9" s="2" t="s">
        <v>21</v>
      </c>
      <c r="E9" s="3">
        <v>60</v>
      </c>
      <c r="F9" s="3" t="s">
        <v>11</v>
      </c>
      <c r="G9" s="3">
        <v>66</v>
      </c>
      <c r="H9" s="3" t="s">
        <v>7</v>
      </c>
      <c r="I9" s="3">
        <v>35</v>
      </c>
      <c r="J9" s="3" t="s">
        <v>10</v>
      </c>
      <c r="K9" s="3">
        <v>45</v>
      </c>
      <c r="L9" s="3" t="s">
        <v>11</v>
      </c>
      <c r="M9" s="3">
        <v>72</v>
      </c>
      <c r="N9" s="3" t="s">
        <v>12</v>
      </c>
      <c r="O9" s="3">
        <v>78</v>
      </c>
      <c r="P9" s="3" t="s">
        <v>7</v>
      </c>
      <c r="Q9" s="3">
        <f t="shared" si="0"/>
        <v>278</v>
      </c>
      <c r="R9" s="12">
        <f t="shared" si="1"/>
        <v>55.6</v>
      </c>
      <c r="S9" s="3">
        <v>66</v>
      </c>
      <c r="T9" s="13" t="s">
        <v>4</v>
      </c>
    </row>
    <row r="10" spans="1:20" x14ac:dyDescent="0.25">
      <c r="A10" s="4">
        <v>7</v>
      </c>
      <c r="B10" s="2">
        <v>25140486</v>
      </c>
      <c r="C10" s="2" t="s">
        <v>1</v>
      </c>
      <c r="D10" s="2" t="s">
        <v>22</v>
      </c>
      <c r="E10" s="3">
        <v>76</v>
      </c>
      <c r="F10" s="3" t="s">
        <v>9</v>
      </c>
      <c r="G10" s="3">
        <v>80</v>
      </c>
      <c r="H10" s="3" t="s">
        <v>9</v>
      </c>
      <c r="I10" s="3">
        <v>40</v>
      </c>
      <c r="J10" s="3" t="s">
        <v>11</v>
      </c>
      <c r="K10" s="3">
        <v>49</v>
      </c>
      <c r="L10" s="3" t="s">
        <v>7</v>
      </c>
      <c r="M10" s="3">
        <v>83</v>
      </c>
      <c r="N10" s="3" t="s">
        <v>6</v>
      </c>
      <c r="O10" s="3">
        <v>86</v>
      </c>
      <c r="P10" s="3" t="s">
        <v>9</v>
      </c>
      <c r="Q10" s="3">
        <f t="shared" si="0"/>
        <v>328</v>
      </c>
      <c r="R10" s="12">
        <f t="shared" si="1"/>
        <v>65.599999999999994</v>
      </c>
      <c r="S10" s="3">
        <v>42</v>
      </c>
      <c r="T10" s="13" t="s">
        <v>4</v>
      </c>
    </row>
    <row r="11" spans="1:20" x14ac:dyDescent="0.25">
      <c r="A11" s="4">
        <v>8</v>
      </c>
      <c r="B11" s="2">
        <v>25140487</v>
      </c>
      <c r="C11" s="2" t="s">
        <v>1</v>
      </c>
      <c r="D11" s="2" t="s">
        <v>23</v>
      </c>
      <c r="E11" s="3">
        <v>94</v>
      </c>
      <c r="F11" s="3" t="s">
        <v>8</v>
      </c>
      <c r="G11" s="3">
        <v>81</v>
      </c>
      <c r="H11" s="3" t="s">
        <v>6</v>
      </c>
      <c r="I11" s="3">
        <v>63</v>
      </c>
      <c r="J11" s="3" t="s">
        <v>9</v>
      </c>
      <c r="K11" s="3">
        <v>67</v>
      </c>
      <c r="L11" s="3" t="s">
        <v>9</v>
      </c>
      <c r="M11" s="3">
        <v>93</v>
      </c>
      <c r="N11" s="3" t="s">
        <v>5</v>
      </c>
      <c r="O11" s="3">
        <v>94</v>
      </c>
      <c r="P11" s="3" t="s">
        <v>5</v>
      </c>
      <c r="Q11" s="3">
        <f t="shared" si="0"/>
        <v>398</v>
      </c>
      <c r="R11" s="12">
        <f t="shared" si="1"/>
        <v>79.599999999999994</v>
      </c>
      <c r="S11" s="3">
        <v>15</v>
      </c>
      <c r="T11" s="13" t="s">
        <v>4</v>
      </c>
    </row>
    <row r="12" spans="1:20" x14ac:dyDescent="0.25">
      <c r="A12" s="4">
        <v>9</v>
      </c>
      <c r="B12" s="2">
        <v>25140488</v>
      </c>
      <c r="C12" s="2" t="s">
        <v>1</v>
      </c>
      <c r="D12" s="2" t="s">
        <v>24</v>
      </c>
      <c r="E12" s="3">
        <v>82</v>
      </c>
      <c r="F12" s="3" t="s">
        <v>6</v>
      </c>
      <c r="G12" s="3">
        <v>83</v>
      </c>
      <c r="H12" s="3" t="s">
        <v>6</v>
      </c>
      <c r="I12" s="3">
        <v>52</v>
      </c>
      <c r="J12" s="3" t="s">
        <v>12</v>
      </c>
      <c r="K12" s="3">
        <v>51</v>
      </c>
      <c r="L12" s="3" t="s">
        <v>7</v>
      </c>
      <c r="M12" s="3">
        <v>83</v>
      </c>
      <c r="N12" s="3" t="s">
        <v>6</v>
      </c>
      <c r="O12" s="3">
        <v>89</v>
      </c>
      <c r="P12" s="3" t="s">
        <v>6</v>
      </c>
      <c r="Q12" s="3">
        <f t="shared" si="0"/>
        <v>351</v>
      </c>
      <c r="R12" s="12">
        <f t="shared" si="1"/>
        <v>70.2</v>
      </c>
      <c r="S12" s="3">
        <v>32</v>
      </c>
      <c r="T12" s="13" t="s">
        <v>4</v>
      </c>
    </row>
    <row r="13" spans="1:20" x14ac:dyDescent="0.25">
      <c r="A13" s="4">
        <v>10</v>
      </c>
      <c r="B13" s="2">
        <v>25140489</v>
      </c>
      <c r="C13" s="2" t="s">
        <v>1</v>
      </c>
      <c r="D13" s="2" t="s">
        <v>25</v>
      </c>
      <c r="E13" s="3">
        <v>46</v>
      </c>
      <c r="F13" s="3" t="s">
        <v>10</v>
      </c>
      <c r="G13" s="3">
        <v>53</v>
      </c>
      <c r="H13" s="3" t="s">
        <v>10</v>
      </c>
      <c r="I13" s="3">
        <v>39</v>
      </c>
      <c r="J13" s="3" t="s">
        <v>11</v>
      </c>
      <c r="K13" s="3">
        <v>43</v>
      </c>
      <c r="L13" s="3" t="s">
        <v>11</v>
      </c>
      <c r="M13" s="3">
        <v>58</v>
      </c>
      <c r="N13" s="3" t="s">
        <v>11</v>
      </c>
      <c r="O13" s="3">
        <v>68</v>
      </c>
      <c r="P13" s="3" t="s">
        <v>10</v>
      </c>
      <c r="Q13" s="3">
        <f t="shared" si="0"/>
        <v>239</v>
      </c>
      <c r="R13" s="12">
        <f t="shared" si="1"/>
        <v>47.8</v>
      </c>
      <c r="S13" s="3">
        <v>80</v>
      </c>
      <c r="T13" s="13" t="s">
        <v>4</v>
      </c>
    </row>
    <row r="14" spans="1:20" x14ac:dyDescent="0.25">
      <c r="A14" s="4">
        <v>11</v>
      </c>
      <c r="B14" s="2">
        <v>25140490</v>
      </c>
      <c r="C14" s="2" t="s">
        <v>3</v>
      </c>
      <c r="D14" s="2" t="s">
        <v>26</v>
      </c>
      <c r="E14" s="3">
        <v>60</v>
      </c>
      <c r="F14" s="3" t="s">
        <v>11</v>
      </c>
      <c r="G14" s="3">
        <v>74</v>
      </c>
      <c r="H14" s="3" t="s">
        <v>12</v>
      </c>
      <c r="I14" s="3">
        <v>47</v>
      </c>
      <c r="J14" s="3" t="s">
        <v>7</v>
      </c>
      <c r="K14" s="3">
        <v>61</v>
      </c>
      <c r="L14" s="3" t="s">
        <v>9</v>
      </c>
      <c r="M14" s="3">
        <v>75</v>
      </c>
      <c r="N14" s="3" t="s">
        <v>9</v>
      </c>
      <c r="O14" s="3">
        <v>79</v>
      </c>
      <c r="P14" s="3" t="s">
        <v>7</v>
      </c>
      <c r="Q14" s="3">
        <f t="shared" si="0"/>
        <v>317</v>
      </c>
      <c r="R14" s="12">
        <f t="shared" si="1"/>
        <v>63.4</v>
      </c>
      <c r="S14" s="3">
        <v>48</v>
      </c>
      <c r="T14" s="13" t="s">
        <v>4</v>
      </c>
    </row>
    <row r="15" spans="1:20" x14ac:dyDescent="0.25">
      <c r="A15" s="4">
        <v>12</v>
      </c>
      <c r="B15" s="2">
        <v>25140491</v>
      </c>
      <c r="C15" s="2" t="s">
        <v>3</v>
      </c>
      <c r="D15" s="2" t="s">
        <v>27</v>
      </c>
      <c r="E15" s="3">
        <v>95</v>
      </c>
      <c r="F15" s="3" t="s">
        <v>8</v>
      </c>
      <c r="G15" s="3">
        <v>92</v>
      </c>
      <c r="H15" s="3" t="s">
        <v>8</v>
      </c>
      <c r="I15" s="3">
        <v>55</v>
      </c>
      <c r="J15" s="3" t="s">
        <v>12</v>
      </c>
      <c r="K15" s="3">
        <v>82</v>
      </c>
      <c r="L15" s="3" t="s">
        <v>5</v>
      </c>
      <c r="M15" s="3">
        <v>95</v>
      </c>
      <c r="N15" s="3" t="s">
        <v>8</v>
      </c>
      <c r="O15" s="3">
        <v>97</v>
      </c>
      <c r="P15" s="3" t="s">
        <v>8</v>
      </c>
      <c r="Q15" s="3">
        <f t="shared" si="0"/>
        <v>419</v>
      </c>
      <c r="R15" s="12">
        <f t="shared" si="1"/>
        <v>83.8</v>
      </c>
      <c r="S15" s="3">
        <v>7</v>
      </c>
      <c r="T15" s="13" t="s">
        <v>4</v>
      </c>
    </row>
    <row r="16" spans="1:20" x14ac:dyDescent="0.25">
      <c r="A16" s="4">
        <v>13</v>
      </c>
      <c r="B16" s="2">
        <v>25140492</v>
      </c>
      <c r="C16" s="2" t="s">
        <v>3</v>
      </c>
      <c r="D16" s="2" t="s">
        <v>28</v>
      </c>
      <c r="E16" s="3">
        <v>89</v>
      </c>
      <c r="F16" s="3" t="s">
        <v>5</v>
      </c>
      <c r="G16" s="3">
        <v>79</v>
      </c>
      <c r="H16" s="3" t="s">
        <v>9</v>
      </c>
      <c r="I16" s="3">
        <v>41</v>
      </c>
      <c r="J16" s="3" t="s">
        <v>11</v>
      </c>
      <c r="K16" s="3">
        <v>66</v>
      </c>
      <c r="L16" s="3" t="s">
        <v>9</v>
      </c>
      <c r="M16" s="3">
        <v>91</v>
      </c>
      <c r="N16" s="3" t="s">
        <v>5</v>
      </c>
      <c r="O16" s="3">
        <v>92</v>
      </c>
      <c r="P16" s="3" t="s">
        <v>6</v>
      </c>
      <c r="Q16" s="3">
        <f t="shared" si="0"/>
        <v>366</v>
      </c>
      <c r="R16" s="12">
        <f t="shared" si="1"/>
        <v>73.2</v>
      </c>
      <c r="S16" s="3">
        <v>27</v>
      </c>
      <c r="T16" s="13" t="s">
        <v>4</v>
      </c>
    </row>
    <row r="17" spans="1:20" x14ac:dyDescent="0.25">
      <c r="A17" s="4">
        <v>14</v>
      </c>
      <c r="B17" s="2">
        <v>25140493</v>
      </c>
      <c r="C17" s="2" t="s">
        <v>3</v>
      </c>
      <c r="D17" s="2" t="s">
        <v>29</v>
      </c>
      <c r="E17" s="3">
        <v>76</v>
      </c>
      <c r="F17" s="3" t="s">
        <v>9</v>
      </c>
      <c r="G17" s="3">
        <v>82</v>
      </c>
      <c r="H17" s="3" t="s">
        <v>6</v>
      </c>
      <c r="I17" s="3">
        <v>39</v>
      </c>
      <c r="J17" s="3" t="s">
        <v>11</v>
      </c>
      <c r="K17" s="3">
        <v>51</v>
      </c>
      <c r="L17" s="3" t="s">
        <v>7</v>
      </c>
      <c r="M17" s="3">
        <v>86</v>
      </c>
      <c r="N17" s="3" t="s">
        <v>6</v>
      </c>
      <c r="O17" s="3">
        <v>87</v>
      </c>
      <c r="P17" s="3" t="s">
        <v>9</v>
      </c>
      <c r="Q17" s="3">
        <f t="shared" si="0"/>
        <v>334</v>
      </c>
      <c r="R17" s="12">
        <f t="shared" si="1"/>
        <v>66.8</v>
      </c>
      <c r="S17" s="3">
        <v>40</v>
      </c>
      <c r="T17" s="13" t="s">
        <v>4</v>
      </c>
    </row>
    <row r="18" spans="1:20" x14ac:dyDescent="0.25">
      <c r="A18" s="4">
        <v>15</v>
      </c>
      <c r="B18" s="2">
        <v>25140494</v>
      </c>
      <c r="C18" s="2" t="s">
        <v>1</v>
      </c>
      <c r="D18" s="2" t="s">
        <v>30</v>
      </c>
      <c r="E18" s="3">
        <v>82</v>
      </c>
      <c r="F18" s="3" t="s">
        <v>6</v>
      </c>
      <c r="G18" s="3">
        <v>76</v>
      </c>
      <c r="H18" s="3" t="s">
        <v>9</v>
      </c>
      <c r="I18" s="3">
        <v>33</v>
      </c>
      <c r="J18" s="3" t="s">
        <v>10</v>
      </c>
      <c r="K18" s="3">
        <v>50</v>
      </c>
      <c r="L18" s="3" t="s">
        <v>7</v>
      </c>
      <c r="M18" s="3">
        <v>52</v>
      </c>
      <c r="N18" s="3" t="s">
        <v>11</v>
      </c>
      <c r="O18" s="3">
        <v>80</v>
      </c>
      <c r="P18" s="3" t="s">
        <v>7</v>
      </c>
      <c r="Q18" s="3">
        <f t="shared" si="0"/>
        <v>293</v>
      </c>
      <c r="R18" s="12">
        <f t="shared" si="1"/>
        <v>58.6</v>
      </c>
      <c r="S18" s="3">
        <v>61</v>
      </c>
      <c r="T18" s="13" t="s">
        <v>4</v>
      </c>
    </row>
    <row r="19" spans="1:20" x14ac:dyDescent="0.25">
      <c r="A19" s="4">
        <v>16</v>
      </c>
      <c r="B19" s="2">
        <v>25140495</v>
      </c>
      <c r="C19" s="2" t="s">
        <v>1</v>
      </c>
      <c r="D19" s="2" t="s">
        <v>31</v>
      </c>
      <c r="E19" s="3">
        <v>95</v>
      </c>
      <c r="F19" s="3" t="s">
        <v>8</v>
      </c>
      <c r="G19" s="3">
        <v>94</v>
      </c>
      <c r="H19" s="3" t="s">
        <v>8</v>
      </c>
      <c r="I19" s="3">
        <v>62</v>
      </c>
      <c r="J19" s="3" t="s">
        <v>9</v>
      </c>
      <c r="K19" s="3">
        <v>73</v>
      </c>
      <c r="L19" s="3" t="s">
        <v>6</v>
      </c>
      <c r="M19" s="3">
        <v>94</v>
      </c>
      <c r="N19" s="3" t="s">
        <v>8</v>
      </c>
      <c r="O19" s="3">
        <v>97</v>
      </c>
      <c r="P19" s="3" t="s">
        <v>8</v>
      </c>
      <c r="Q19" s="3">
        <f t="shared" si="0"/>
        <v>418</v>
      </c>
      <c r="R19" s="12">
        <f t="shared" si="1"/>
        <v>83.6</v>
      </c>
      <c r="S19" s="3">
        <v>8</v>
      </c>
      <c r="T19" s="13" t="s">
        <v>4</v>
      </c>
    </row>
    <row r="20" spans="1:20" x14ac:dyDescent="0.25">
      <c r="A20" s="4">
        <v>17</v>
      </c>
      <c r="B20" s="2">
        <v>25140496</v>
      </c>
      <c r="C20" s="2" t="s">
        <v>3</v>
      </c>
      <c r="D20" s="2" t="s">
        <v>32</v>
      </c>
      <c r="E20" s="3">
        <v>71</v>
      </c>
      <c r="F20" s="3" t="s">
        <v>12</v>
      </c>
      <c r="G20" s="3">
        <v>74</v>
      </c>
      <c r="H20" s="3" t="s">
        <v>12</v>
      </c>
      <c r="I20" s="3">
        <v>38</v>
      </c>
      <c r="J20" s="3" t="s">
        <v>10</v>
      </c>
      <c r="K20" s="3">
        <v>51</v>
      </c>
      <c r="L20" s="3" t="s">
        <v>7</v>
      </c>
      <c r="M20" s="3">
        <v>61</v>
      </c>
      <c r="N20" s="3" t="s">
        <v>7</v>
      </c>
      <c r="O20" s="3">
        <v>79</v>
      </c>
      <c r="P20" s="3" t="s">
        <v>7</v>
      </c>
      <c r="Q20" s="3">
        <f t="shared" si="0"/>
        <v>295</v>
      </c>
      <c r="R20" s="12">
        <f t="shared" si="1"/>
        <v>59</v>
      </c>
      <c r="S20" s="3">
        <v>60</v>
      </c>
      <c r="T20" s="13" t="s">
        <v>4</v>
      </c>
    </row>
    <row r="21" spans="1:20" x14ac:dyDescent="0.25">
      <c r="A21" s="4">
        <v>40</v>
      </c>
      <c r="B21" s="2">
        <v>25140519</v>
      </c>
      <c r="C21" s="2" t="s">
        <v>3</v>
      </c>
      <c r="D21" s="2" t="s">
        <v>55</v>
      </c>
      <c r="E21" s="3">
        <v>60</v>
      </c>
      <c r="F21" s="3" t="s">
        <v>11</v>
      </c>
      <c r="G21" s="3">
        <v>56</v>
      </c>
      <c r="H21" s="3" t="s">
        <v>11</v>
      </c>
      <c r="I21" s="3">
        <v>50</v>
      </c>
      <c r="J21" s="3" t="s">
        <v>7</v>
      </c>
      <c r="K21" s="3">
        <v>49</v>
      </c>
      <c r="L21" s="3" t="s">
        <v>7</v>
      </c>
      <c r="M21" s="3">
        <v>57</v>
      </c>
      <c r="N21" s="3" t="s">
        <v>11</v>
      </c>
      <c r="O21" s="3">
        <v>72</v>
      </c>
      <c r="P21" s="3" t="s">
        <v>11</v>
      </c>
      <c r="Q21" s="3">
        <f t="shared" si="0"/>
        <v>272</v>
      </c>
      <c r="R21" s="12">
        <f t="shared" si="1"/>
        <v>54.4</v>
      </c>
      <c r="S21" s="3">
        <v>69</v>
      </c>
      <c r="T21" s="13" t="s">
        <v>4</v>
      </c>
    </row>
    <row r="22" spans="1:20" x14ac:dyDescent="0.25">
      <c r="A22" s="4">
        <v>41</v>
      </c>
      <c r="B22" s="2">
        <v>25140520</v>
      </c>
      <c r="C22" s="2" t="s">
        <v>1</v>
      </c>
      <c r="D22" s="2" t="s">
        <v>56</v>
      </c>
      <c r="E22" s="3">
        <v>76</v>
      </c>
      <c r="F22" s="3" t="s">
        <v>9</v>
      </c>
      <c r="G22" s="3">
        <v>81</v>
      </c>
      <c r="H22" s="3" t="s">
        <v>6</v>
      </c>
      <c r="I22" s="3">
        <v>35</v>
      </c>
      <c r="J22" s="3" t="s">
        <v>10</v>
      </c>
      <c r="K22" s="3">
        <v>65</v>
      </c>
      <c r="L22" s="3" t="s">
        <v>9</v>
      </c>
      <c r="M22" s="3">
        <v>88</v>
      </c>
      <c r="N22" s="3" t="s">
        <v>6</v>
      </c>
      <c r="O22" s="3">
        <v>87</v>
      </c>
      <c r="P22" s="3" t="s">
        <v>9</v>
      </c>
      <c r="Q22" s="3">
        <f t="shared" si="0"/>
        <v>345</v>
      </c>
      <c r="R22" s="12">
        <f t="shared" si="1"/>
        <v>69</v>
      </c>
      <c r="S22" s="3">
        <v>34</v>
      </c>
      <c r="T22" s="13" t="s">
        <v>4</v>
      </c>
    </row>
    <row r="23" spans="1:20" x14ac:dyDescent="0.25">
      <c r="A23" s="4">
        <v>42</v>
      </c>
      <c r="B23" s="2">
        <v>25140521</v>
      </c>
      <c r="C23" s="2" t="s">
        <v>1</v>
      </c>
      <c r="D23" s="2" t="s">
        <v>57</v>
      </c>
      <c r="E23" s="3">
        <v>79</v>
      </c>
      <c r="F23" s="3" t="s">
        <v>9</v>
      </c>
      <c r="G23" s="3">
        <v>76</v>
      </c>
      <c r="H23" s="3" t="s">
        <v>9</v>
      </c>
      <c r="I23" s="3">
        <v>39</v>
      </c>
      <c r="J23" s="3" t="s">
        <v>11</v>
      </c>
      <c r="K23" s="3">
        <v>45</v>
      </c>
      <c r="L23" s="3" t="s">
        <v>11</v>
      </c>
      <c r="M23" s="3">
        <v>63</v>
      </c>
      <c r="N23" s="3" t="s">
        <v>7</v>
      </c>
      <c r="O23" s="3">
        <v>83</v>
      </c>
      <c r="P23" s="3" t="s">
        <v>12</v>
      </c>
      <c r="Q23" s="3">
        <f t="shared" si="0"/>
        <v>302</v>
      </c>
      <c r="R23" s="12">
        <f t="shared" si="1"/>
        <v>60.4</v>
      </c>
      <c r="S23" s="3">
        <v>54</v>
      </c>
      <c r="T23" s="13" t="s">
        <v>4</v>
      </c>
    </row>
    <row r="24" spans="1:20" x14ac:dyDescent="0.25">
      <c r="A24" s="4">
        <v>43</v>
      </c>
      <c r="B24" s="2">
        <v>25140522</v>
      </c>
      <c r="C24" s="2" t="s">
        <v>1</v>
      </c>
      <c r="D24" s="2" t="s">
        <v>58</v>
      </c>
      <c r="E24" s="3">
        <v>72</v>
      </c>
      <c r="F24" s="3" t="s">
        <v>12</v>
      </c>
      <c r="G24" s="3">
        <v>78</v>
      </c>
      <c r="H24" s="3" t="s">
        <v>9</v>
      </c>
      <c r="I24" s="3">
        <v>49</v>
      </c>
      <c r="J24" s="3" t="s">
        <v>7</v>
      </c>
      <c r="K24" s="3">
        <v>51</v>
      </c>
      <c r="L24" s="3" t="s">
        <v>7</v>
      </c>
      <c r="M24" s="3">
        <v>75</v>
      </c>
      <c r="N24" s="3" t="s">
        <v>9</v>
      </c>
      <c r="O24" s="3">
        <v>84</v>
      </c>
      <c r="P24" s="3" t="s">
        <v>12</v>
      </c>
      <c r="Q24" s="3">
        <f t="shared" si="0"/>
        <v>325</v>
      </c>
      <c r="R24" s="12">
        <f t="shared" si="1"/>
        <v>65</v>
      </c>
      <c r="S24" s="3">
        <v>46</v>
      </c>
      <c r="T24" s="13" t="s">
        <v>4</v>
      </c>
    </row>
    <row r="25" spans="1:20" x14ac:dyDescent="0.25">
      <c r="A25" s="4">
        <v>44</v>
      </c>
      <c r="B25" s="2">
        <v>25140523</v>
      </c>
      <c r="C25" s="2" t="s">
        <v>3</v>
      </c>
      <c r="D25" s="2" t="s">
        <v>59</v>
      </c>
      <c r="E25" s="3">
        <v>94</v>
      </c>
      <c r="F25" s="3" t="s">
        <v>8</v>
      </c>
      <c r="G25" s="3">
        <v>92</v>
      </c>
      <c r="H25" s="3" t="s">
        <v>8</v>
      </c>
      <c r="I25" s="3">
        <v>61</v>
      </c>
      <c r="J25" s="3" t="s">
        <v>9</v>
      </c>
      <c r="K25" s="3">
        <v>72</v>
      </c>
      <c r="L25" s="3" t="s">
        <v>6</v>
      </c>
      <c r="M25" s="3">
        <v>98</v>
      </c>
      <c r="N25" s="3" t="s">
        <v>8</v>
      </c>
      <c r="O25" s="3">
        <v>97</v>
      </c>
      <c r="P25" s="3" t="s">
        <v>8</v>
      </c>
      <c r="Q25" s="3">
        <f t="shared" si="0"/>
        <v>417</v>
      </c>
      <c r="R25" s="12">
        <f t="shared" si="1"/>
        <v>83.4</v>
      </c>
      <c r="S25" s="3">
        <v>9</v>
      </c>
      <c r="T25" s="13" t="s">
        <v>4</v>
      </c>
    </row>
    <row r="26" spans="1:20" x14ac:dyDescent="0.25">
      <c r="A26" s="4">
        <v>45</v>
      </c>
      <c r="B26" s="2">
        <v>25140524</v>
      </c>
      <c r="C26" s="2" t="s">
        <v>3</v>
      </c>
      <c r="D26" s="2" t="s">
        <v>60</v>
      </c>
      <c r="E26" s="3">
        <v>95</v>
      </c>
      <c r="F26" s="3" t="s">
        <v>8</v>
      </c>
      <c r="G26" s="3">
        <v>86</v>
      </c>
      <c r="H26" s="3" t="s">
        <v>5</v>
      </c>
      <c r="I26" s="3">
        <v>61</v>
      </c>
      <c r="J26" s="3" t="s">
        <v>9</v>
      </c>
      <c r="K26" s="3">
        <v>86</v>
      </c>
      <c r="L26" s="3" t="s">
        <v>5</v>
      </c>
      <c r="M26" s="3">
        <v>97</v>
      </c>
      <c r="N26" s="3" t="s">
        <v>8</v>
      </c>
      <c r="O26" s="3">
        <v>96</v>
      </c>
      <c r="P26" s="3" t="s">
        <v>8</v>
      </c>
      <c r="Q26" s="3">
        <f t="shared" si="0"/>
        <v>425</v>
      </c>
      <c r="R26" s="12">
        <f t="shared" si="1"/>
        <v>85</v>
      </c>
      <c r="S26" s="3">
        <v>4</v>
      </c>
      <c r="T26" s="13" t="s">
        <v>4</v>
      </c>
    </row>
    <row r="27" spans="1:20" x14ac:dyDescent="0.25">
      <c r="A27" s="4">
        <v>46</v>
      </c>
      <c r="B27" s="2">
        <v>25140525</v>
      </c>
      <c r="C27" s="2" t="s">
        <v>3</v>
      </c>
      <c r="D27" s="2" t="s">
        <v>61</v>
      </c>
      <c r="E27" s="3">
        <v>62</v>
      </c>
      <c r="F27" s="3" t="s">
        <v>7</v>
      </c>
      <c r="G27" s="3">
        <v>71</v>
      </c>
      <c r="H27" s="3" t="s">
        <v>12</v>
      </c>
      <c r="I27" s="3">
        <v>46</v>
      </c>
      <c r="J27" s="3" t="s">
        <v>7</v>
      </c>
      <c r="K27" s="3">
        <v>49</v>
      </c>
      <c r="L27" s="3" t="s">
        <v>7</v>
      </c>
      <c r="M27" s="3">
        <v>73</v>
      </c>
      <c r="N27" s="3" t="s">
        <v>12</v>
      </c>
      <c r="O27" s="3">
        <v>79</v>
      </c>
      <c r="P27" s="3" t="s">
        <v>7</v>
      </c>
      <c r="Q27" s="3">
        <f t="shared" si="0"/>
        <v>301</v>
      </c>
      <c r="R27" s="12">
        <f t="shared" si="1"/>
        <v>60.2</v>
      </c>
      <c r="S27" s="3">
        <v>56</v>
      </c>
      <c r="T27" s="13" t="s">
        <v>4</v>
      </c>
    </row>
    <row r="28" spans="1:20" x14ac:dyDescent="0.25">
      <c r="A28" s="4">
        <v>47</v>
      </c>
      <c r="B28" s="2">
        <v>25140526</v>
      </c>
      <c r="C28" s="2" t="s">
        <v>1</v>
      </c>
      <c r="D28" s="2" t="s">
        <v>62</v>
      </c>
      <c r="E28" s="3">
        <v>83</v>
      </c>
      <c r="F28" s="3" t="s">
        <v>6</v>
      </c>
      <c r="G28" s="3">
        <v>85</v>
      </c>
      <c r="H28" s="3" t="s">
        <v>6</v>
      </c>
      <c r="I28" s="3">
        <v>52</v>
      </c>
      <c r="J28" s="3" t="s">
        <v>12</v>
      </c>
      <c r="K28" s="3">
        <v>61</v>
      </c>
      <c r="L28" s="3" t="s">
        <v>9</v>
      </c>
      <c r="M28" s="3">
        <v>88</v>
      </c>
      <c r="N28" s="3" t="s">
        <v>6</v>
      </c>
      <c r="O28" s="3">
        <v>90</v>
      </c>
      <c r="P28" s="3" t="s">
        <v>6</v>
      </c>
      <c r="Q28" s="3">
        <f t="shared" si="0"/>
        <v>369</v>
      </c>
      <c r="R28" s="12">
        <f t="shared" si="1"/>
        <v>73.8</v>
      </c>
      <c r="S28" s="3">
        <v>24</v>
      </c>
      <c r="T28" s="13" t="s">
        <v>4</v>
      </c>
    </row>
    <row r="29" spans="1:20" x14ac:dyDescent="0.25">
      <c r="A29" s="4">
        <v>48</v>
      </c>
      <c r="B29" s="2">
        <v>25140527</v>
      </c>
      <c r="C29" s="2" t="s">
        <v>1</v>
      </c>
      <c r="D29" s="2" t="s">
        <v>63</v>
      </c>
      <c r="E29" s="3">
        <v>72</v>
      </c>
      <c r="F29" s="3" t="s">
        <v>12</v>
      </c>
      <c r="G29" s="3">
        <v>81</v>
      </c>
      <c r="H29" s="3" t="s">
        <v>6</v>
      </c>
      <c r="I29" s="3">
        <v>48</v>
      </c>
      <c r="J29" s="3" t="s">
        <v>7</v>
      </c>
      <c r="K29" s="3">
        <v>51</v>
      </c>
      <c r="L29" s="3" t="s">
        <v>7</v>
      </c>
      <c r="M29" s="3">
        <v>59</v>
      </c>
      <c r="N29" s="3" t="s">
        <v>7</v>
      </c>
      <c r="O29" s="3">
        <v>82</v>
      </c>
      <c r="P29" s="3" t="s">
        <v>12</v>
      </c>
      <c r="Q29" s="3">
        <f t="shared" si="0"/>
        <v>311</v>
      </c>
      <c r="R29" s="12">
        <f t="shared" si="1"/>
        <v>62.2</v>
      </c>
      <c r="S29" s="3">
        <v>50</v>
      </c>
      <c r="T29" s="13" t="s">
        <v>4</v>
      </c>
    </row>
    <row r="30" spans="1:20" x14ac:dyDescent="0.25">
      <c r="A30" s="4">
        <v>49</v>
      </c>
      <c r="B30" s="2">
        <v>25140528</v>
      </c>
      <c r="C30" s="2" t="s">
        <v>1</v>
      </c>
      <c r="D30" s="2" t="s">
        <v>64</v>
      </c>
      <c r="E30" s="3">
        <v>73</v>
      </c>
      <c r="F30" s="3" t="s">
        <v>12</v>
      </c>
      <c r="G30" s="3">
        <v>74</v>
      </c>
      <c r="H30" s="3" t="s">
        <v>12</v>
      </c>
      <c r="I30" s="3">
        <v>48</v>
      </c>
      <c r="J30" s="3" t="s">
        <v>7</v>
      </c>
      <c r="K30" s="3">
        <v>49</v>
      </c>
      <c r="L30" s="3" t="s">
        <v>7</v>
      </c>
      <c r="M30" s="3">
        <v>55</v>
      </c>
      <c r="N30" s="3" t="s">
        <v>11</v>
      </c>
      <c r="O30" s="3">
        <v>78</v>
      </c>
      <c r="P30" s="3" t="s">
        <v>7</v>
      </c>
      <c r="Q30" s="3">
        <f t="shared" si="0"/>
        <v>299</v>
      </c>
      <c r="R30" s="12">
        <f t="shared" si="1"/>
        <v>59.8</v>
      </c>
      <c r="S30" s="3">
        <v>57</v>
      </c>
      <c r="T30" s="13" t="s">
        <v>4</v>
      </c>
    </row>
    <row r="31" spans="1:20" x14ac:dyDescent="0.25">
      <c r="A31" s="4">
        <v>50</v>
      </c>
      <c r="B31" s="2">
        <v>25140529</v>
      </c>
      <c r="C31" s="2" t="s">
        <v>3</v>
      </c>
      <c r="D31" s="2" t="s">
        <v>65</v>
      </c>
      <c r="E31" s="3">
        <v>62</v>
      </c>
      <c r="F31" s="3" t="s">
        <v>7</v>
      </c>
      <c r="G31" s="3">
        <v>65</v>
      </c>
      <c r="H31" s="3" t="s">
        <v>7</v>
      </c>
      <c r="I31" s="3">
        <v>38</v>
      </c>
      <c r="J31" s="3" t="s">
        <v>10</v>
      </c>
      <c r="K31" s="3">
        <v>49</v>
      </c>
      <c r="L31" s="3" t="s">
        <v>7</v>
      </c>
      <c r="M31" s="3">
        <v>72</v>
      </c>
      <c r="N31" s="3" t="s">
        <v>12</v>
      </c>
      <c r="O31" s="3">
        <v>77</v>
      </c>
      <c r="P31" s="3" t="s">
        <v>7</v>
      </c>
      <c r="Q31" s="3">
        <f t="shared" si="0"/>
        <v>286</v>
      </c>
      <c r="R31" s="12">
        <f t="shared" si="1"/>
        <v>57.2</v>
      </c>
      <c r="S31" s="3">
        <v>63</v>
      </c>
      <c r="T31" s="13" t="s">
        <v>4</v>
      </c>
    </row>
    <row r="32" spans="1:20" x14ac:dyDescent="0.25">
      <c r="A32" s="4">
        <v>51</v>
      </c>
      <c r="B32" s="2">
        <v>25140530</v>
      </c>
      <c r="C32" s="2" t="s">
        <v>3</v>
      </c>
      <c r="D32" s="2" t="s">
        <v>66</v>
      </c>
      <c r="E32" s="3">
        <v>74</v>
      </c>
      <c r="F32" s="3" t="s">
        <v>12</v>
      </c>
      <c r="G32" s="3">
        <v>62</v>
      </c>
      <c r="H32" s="3" t="s">
        <v>11</v>
      </c>
      <c r="I32" s="3">
        <v>39</v>
      </c>
      <c r="J32" s="3" t="s">
        <v>11</v>
      </c>
      <c r="K32" s="3">
        <v>51</v>
      </c>
      <c r="L32" s="3" t="s">
        <v>7</v>
      </c>
      <c r="M32" s="3">
        <v>79</v>
      </c>
      <c r="N32" s="3" t="s">
        <v>9</v>
      </c>
      <c r="O32" s="3">
        <v>81</v>
      </c>
      <c r="P32" s="3" t="s">
        <v>7</v>
      </c>
      <c r="Q32" s="3">
        <f t="shared" si="0"/>
        <v>305</v>
      </c>
      <c r="R32" s="12">
        <f t="shared" si="1"/>
        <v>61</v>
      </c>
      <c r="S32" s="3">
        <v>51</v>
      </c>
      <c r="T32" s="13" t="s">
        <v>4</v>
      </c>
    </row>
    <row r="33" spans="1:20" x14ac:dyDescent="0.25">
      <c r="A33" s="4">
        <v>52</v>
      </c>
      <c r="B33" s="2">
        <v>25140531</v>
      </c>
      <c r="C33" s="2" t="s">
        <v>3</v>
      </c>
      <c r="D33" s="2" t="s">
        <v>67</v>
      </c>
      <c r="E33" s="3">
        <v>71</v>
      </c>
      <c r="F33" s="3" t="s">
        <v>12</v>
      </c>
      <c r="G33" s="3">
        <v>64</v>
      </c>
      <c r="H33" s="3" t="s">
        <v>7</v>
      </c>
      <c r="I33" s="3">
        <v>36</v>
      </c>
      <c r="J33" s="3" t="s">
        <v>10</v>
      </c>
      <c r="K33" s="3">
        <v>42</v>
      </c>
      <c r="L33" s="3" t="s">
        <v>11</v>
      </c>
      <c r="M33" s="3">
        <v>63</v>
      </c>
      <c r="N33" s="3" t="s">
        <v>7</v>
      </c>
      <c r="O33" s="3">
        <v>77</v>
      </c>
      <c r="P33" s="3" t="s">
        <v>7</v>
      </c>
      <c r="Q33" s="3">
        <f t="shared" si="0"/>
        <v>276</v>
      </c>
      <c r="R33" s="12">
        <f t="shared" si="1"/>
        <v>55.2</v>
      </c>
      <c r="S33" s="3">
        <v>67</v>
      </c>
      <c r="T33" s="13" t="s">
        <v>4</v>
      </c>
    </row>
    <row r="34" spans="1:20" x14ac:dyDescent="0.25">
      <c r="A34" s="4">
        <v>53</v>
      </c>
      <c r="B34" s="2">
        <v>25140532</v>
      </c>
      <c r="C34" s="2" t="s">
        <v>3</v>
      </c>
      <c r="D34" s="2" t="s">
        <v>68</v>
      </c>
      <c r="E34" s="3">
        <v>46</v>
      </c>
      <c r="F34" s="3" t="s">
        <v>10</v>
      </c>
      <c r="G34" s="3">
        <v>57</v>
      </c>
      <c r="H34" s="3" t="s">
        <v>11</v>
      </c>
      <c r="I34" s="3">
        <v>36</v>
      </c>
      <c r="J34" s="3" t="s">
        <v>10</v>
      </c>
      <c r="K34" s="3">
        <v>39</v>
      </c>
      <c r="L34" s="3" t="s">
        <v>10</v>
      </c>
      <c r="M34" s="3">
        <v>72</v>
      </c>
      <c r="N34" s="3" t="s">
        <v>12</v>
      </c>
      <c r="O34" s="3">
        <v>73</v>
      </c>
      <c r="P34" s="3" t="s">
        <v>11</v>
      </c>
      <c r="Q34" s="3">
        <f t="shared" si="0"/>
        <v>250</v>
      </c>
      <c r="R34" s="12">
        <f t="shared" si="1"/>
        <v>50</v>
      </c>
      <c r="S34" s="3">
        <v>77</v>
      </c>
      <c r="T34" s="13" t="s">
        <v>4</v>
      </c>
    </row>
    <row r="35" spans="1:20" x14ac:dyDescent="0.25">
      <c r="A35" s="4">
        <v>54</v>
      </c>
      <c r="B35" s="2">
        <v>25140533</v>
      </c>
      <c r="C35" s="2" t="s">
        <v>1</v>
      </c>
      <c r="D35" s="2" t="s">
        <v>69</v>
      </c>
      <c r="E35" s="3">
        <v>88</v>
      </c>
      <c r="F35" s="3" t="s">
        <v>5</v>
      </c>
      <c r="G35" s="3">
        <v>80</v>
      </c>
      <c r="H35" s="3" t="s">
        <v>9</v>
      </c>
      <c r="I35" s="3">
        <v>40</v>
      </c>
      <c r="J35" s="3" t="s">
        <v>11</v>
      </c>
      <c r="K35" s="3">
        <v>43</v>
      </c>
      <c r="L35" s="3" t="s">
        <v>11</v>
      </c>
      <c r="M35" s="3">
        <v>86</v>
      </c>
      <c r="N35" s="3" t="s">
        <v>6</v>
      </c>
      <c r="O35" s="3">
        <v>89</v>
      </c>
      <c r="P35" s="3" t="s">
        <v>6</v>
      </c>
      <c r="Q35" s="3">
        <f t="shared" si="0"/>
        <v>337</v>
      </c>
      <c r="R35" s="12">
        <f t="shared" si="1"/>
        <v>67.400000000000006</v>
      </c>
      <c r="S35" s="3">
        <v>39</v>
      </c>
      <c r="T35" s="13" t="s">
        <v>4</v>
      </c>
    </row>
    <row r="36" spans="1:20" x14ac:dyDescent="0.25">
      <c r="A36" s="4">
        <v>55</v>
      </c>
      <c r="B36" s="2">
        <v>25140534</v>
      </c>
      <c r="C36" s="2" t="s">
        <v>1</v>
      </c>
      <c r="D36" s="2" t="s">
        <v>70</v>
      </c>
      <c r="E36" s="3">
        <v>62</v>
      </c>
      <c r="F36" s="3" t="s">
        <v>7</v>
      </c>
      <c r="G36" s="3">
        <v>72</v>
      </c>
      <c r="H36" s="3" t="s">
        <v>12</v>
      </c>
      <c r="I36" s="3">
        <v>36</v>
      </c>
      <c r="J36" s="3" t="s">
        <v>10</v>
      </c>
      <c r="K36" s="3">
        <v>38</v>
      </c>
      <c r="L36" s="3" t="s">
        <v>10</v>
      </c>
      <c r="M36" s="3">
        <v>48</v>
      </c>
      <c r="N36" s="3" t="s">
        <v>10</v>
      </c>
      <c r="O36" s="3">
        <v>75</v>
      </c>
      <c r="P36" s="3" t="s">
        <v>11</v>
      </c>
      <c r="Q36" s="3">
        <f t="shared" si="0"/>
        <v>256</v>
      </c>
      <c r="R36" s="12">
        <f t="shared" si="1"/>
        <v>51.2</v>
      </c>
      <c r="S36" s="3">
        <v>76</v>
      </c>
      <c r="T36" s="13" t="s">
        <v>4</v>
      </c>
    </row>
    <row r="37" spans="1:20" x14ac:dyDescent="0.25">
      <c r="A37" s="4">
        <v>56</v>
      </c>
      <c r="B37" s="2">
        <v>25140535</v>
      </c>
      <c r="C37" s="2" t="s">
        <v>1</v>
      </c>
      <c r="D37" s="2" t="s">
        <v>71</v>
      </c>
      <c r="E37" s="3">
        <v>83</v>
      </c>
      <c r="F37" s="3" t="s">
        <v>6</v>
      </c>
      <c r="G37" s="3">
        <v>80</v>
      </c>
      <c r="H37" s="3" t="s">
        <v>9</v>
      </c>
      <c r="I37" s="3">
        <v>50</v>
      </c>
      <c r="J37" s="3" t="s">
        <v>7</v>
      </c>
      <c r="K37" s="3">
        <v>51</v>
      </c>
      <c r="L37" s="3" t="s">
        <v>7</v>
      </c>
      <c r="M37" s="3">
        <v>79</v>
      </c>
      <c r="N37" s="3" t="s">
        <v>9</v>
      </c>
      <c r="O37" s="3">
        <v>88</v>
      </c>
      <c r="P37" s="3" t="s">
        <v>9</v>
      </c>
      <c r="Q37" s="3">
        <f t="shared" si="0"/>
        <v>343</v>
      </c>
      <c r="R37" s="12">
        <f t="shared" si="1"/>
        <v>68.599999999999994</v>
      </c>
      <c r="S37" s="3">
        <v>36</v>
      </c>
      <c r="T37" s="13" t="s">
        <v>4</v>
      </c>
    </row>
    <row r="38" spans="1:20" x14ac:dyDescent="0.25">
      <c r="A38" s="4">
        <v>57</v>
      </c>
      <c r="B38" s="2">
        <v>25140536</v>
      </c>
      <c r="C38" s="2" t="s">
        <v>3</v>
      </c>
      <c r="D38" s="2" t="s">
        <v>72</v>
      </c>
      <c r="E38" s="3">
        <v>80</v>
      </c>
      <c r="F38" s="3" t="s">
        <v>9</v>
      </c>
      <c r="G38" s="3">
        <v>85</v>
      </c>
      <c r="H38" s="3" t="s">
        <v>6</v>
      </c>
      <c r="I38" s="3">
        <v>48</v>
      </c>
      <c r="J38" s="3" t="s">
        <v>7</v>
      </c>
      <c r="K38" s="3">
        <v>50</v>
      </c>
      <c r="L38" s="3" t="s">
        <v>7</v>
      </c>
      <c r="M38" s="3">
        <v>87</v>
      </c>
      <c r="N38" s="3" t="s">
        <v>6</v>
      </c>
      <c r="O38" s="3">
        <v>88</v>
      </c>
      <c r="P38" s="3" t="s">
        <v>9</v>
      </c>
      <c r="Q38" s="3">
        <f t="shared" si="0"/>
        <v>350</v>
      </c>
      <c r="R38" s="12">
        <f t="shared" si="1"/>
        <v>70</v>
      </c>
      <c r="S38" s="3">
        <v>33</v>
      </c>
      <c r="T38" s="13" t="s">
        <v>4</v>
      </c>
    </row>
    <row r="39" spans="1:20" x14ac:dyDescent="0.25">
      <c r="A39" s="4">
        <v>58</v>
      </c>
      <c r="B39" s="2">
        <v>25140537</v>
      </c>
      <c r="C39" s="2" t="s">
        <v>1</v>
      </c>
      <c r="D39" s="2" t="s">
        <v>73</v>
      </c>
      <c r="E39" s="3">
        <v>94</v>
      </c>
      <c r="F39" s="3" t="s">
        <v>8</v>
      </c>
      <c r="G39" s="3">
        <v>91</v>
      </c>
      <c r="H39" s="3" t="s">
        <v>5</v>
      </c>
      <c r="I39" s="3">
        <v>61</v>
      </c>
      <c r="J39" s="3" t="s">
        <v>9</v>
      </c>
      <c r="K39" s="3">
        <v>74</v>
      </c>
      <c r="L39" s="3" t="s">
        <v>6</v>
      </c>
      <c r="M39" s="3">
        <v>94</v>
      </c>
      <c r="N39" s="3" t="s">
        <v>8</v>
      </c>
      <c r="O39" s="3">
        <v>96</v>
      </c>
      <c r="P39" s="3" t="s">
        <v>8</v>
      </c>
      <c r="Q39" s="3">
        <f t="shared" si="0"/>
        <v>414</v>
      </c>
      <c r="R39" s="12">
        <f t="shared" si="1"/>
        <v>82.8</v>
      </c>
      <c r="S39" s="3">
        <v>11</v>
      </c>
      <c r="T39" s="13" t="s">
        <v>4</v>
      </c>
    </row>
    <row r="40" spans="1:20" x14ac:dyDescent="0.25">
      <c r="A40" s="4">
        <v>59</v>
      </c>
      <c r="B40" s="2">
        <v>25140538</v>
      </c>
      <c r="C40" s="2" t="s">
        <v>3</v>
      </c>
      <c r="D40" s="2" t="s">
        <v>74</v>
      </c>
      <c r="E40" s="3">
        <v>79</v>
      </c>
      <c r="F40" s="3" t="s">
        <v>9</v>
      </c>
      <c r="G40" s="3">
        <v>76</v>
      </c>
      <c r="H40" s="3" t="s">
        <v>9</v>
      </c>
      <c r="I40" s="3">
        <v>37</v>
      </c>
      <c r="J40" s="3" t="s">
        <v>10</v>
      </c>
      <c r="K40" s="3">
        <v>49</v>
      </c>
      <c r="L40" s="3" t="s">
        <v>7</v>
      </c>
      <c r="M40" s="3">
        <v>86</v>
      </c>
      <c r="N40" s="3" t="s">
        <v>6</v>
      </c>
      <c r="O40" s="3">
        <v>86</v>
      </c>
      <c r="P40" s="3" t="s">
        <v>9</v>
      </c>
      <c r="Q40" s="3">
        <f t="shared" si="0"/>
        <v>327</v>
      </c>
      <c r="R40" s="12">
        <f t="shared" si="1"/>
        <v>65.400000000000006</v>
      </c>
      <c r="S40" s="3">
        <v>43</v>
      </c>
      <c r="T40" s="13" t="s">
        <v>4</v>
      </c>
    </row>
    <row r="41" spans="1:20" x14ac:dyDescent="0.25">
      <c r="A41" s="4">
        <v>60</v>
      </c>
      <c r="B41" s="2">
        <v>25140539</v>
      </c>
      <c r="C41" s="2" t="s">
        <v>1</v>
      </c>
      <c r="D41" s="2" t="s">
        <v>75</v>
      </c>
      <c r="E41" s="3">
        <v>87</v>
      </c>
      <c r="F41" s="3" t="s">
        <v>5</v>
      </c>
      <c r="G41" s="3">
        <v>92</v>
      </c>
      <c r="H41" s="3" t="s">
        <v>8</v>
      </c>
      <c r="I41" s="3">
        <v>48</v>
      </c>
      <c r="J41" s="3" t="s">
        <v>7</v>
      </c>
      <c r="K41" s="3">
        <v>61</v>
      </c>
      <c r="L41" s="3" t="s">
        <v>9</v>
      </c>
      <c r="M41" s="3">
        <v>87</v>
      </c>
      <c r="N41" s="3" t="s">
        <v>6</v>
      </c>
      <c r="O41" s="3">
        <v>93</v>
      </c>
      <c r="P41" s="3" t="s">
        <v>5</v>
      </c>
      <c r="Q41" s="3">
        <f t="shared" si="0"/>
        <v>375</v>
      </c>
      <c r="R41" s="12">
        <f t="shared" si="1"/>
        <v>75</v>
      </c>
      <c r="S41" s="3">
        <v>23</v>
      </c>
      <c r="T41" s="13" t="s">
        <v>4</v>
      </c>
    </row>
    <row r="42" spans="1:20" x14ac:dyDescent="0.25">
      <c r="A42" s="4">
        <v>61</v>
      </c>
      <c r="B42" s="2">
        <v>25140540</v>
      </c>
      <c r="C42" s="2" t="s">
        <v>3</v>
      </c>
      <c r="D42" s="2" t="s">
        <v>76</v>
      </c>
      <c r="E42" s="3">
        <v>62</v>
      </c>
      <c r="F42" s="3" t="s">
        <v>7</v>
      </c>
      <c r="G42" s="3">
        <v>73</v>
      </c>
      <c r="H42" s="3" t="s">
        <v>12</v>
      </c>
      <c r="I42" s="3">
        <v>37</v>
      </c>
      <c r="J42" s="3" t="s">
        <v>10</v>
      </c>
      <c r="K42" s="3">
        <v>49</v>
      </c>
      <c r="L42" s="3" t="s">
        <v>7</v>
      </c>
      <c r="M42" s="3">
        <v>62</v>
      </c>
      <c r="N42" s="3" t="s">
        <v>7</v>
      </c>
      <c r="O42" s="3">
        <v>77</v>
      </c>
      <c r="P42" s="3" t="s">
        <v>7</v>
      </c>
      <c r="Q42" s="3">
        <f t="shared" si="0"/>
        <v>283</v>
      </c>
      <c r="R42" s="12">
        <f t="shared" si="1"/>
        <v>56.6</v>
      </c>
      <c r="S42" s="3">
        <v>64</v>
      </c>
      <c r="T42" s="13" t="s">
        <v>4</v>
      </c>
    </row>
    <row r="43" spans="1:20" x14ac:dyDescent="0.25">
      <c r="A43" s="4">
        <v>62</v>
      </c>
      <c r="B43" s="2">
        <v>25140541</v>
      </c>
      <c r="C43" s="2" t="s">
        <v>3</v>
      </c>
      <c r="D43" s="2" t="s">
        <v>77</v>
      </c>
      <c r="E43" s="3">
        <v>73</v>
      </c>
      <c r="F43" s="3" t="s">
        <v>12</v>
      </c>
      <c r="G43" s="3">
        <v>82</v>
      </c>
      <c r="H43" s="3" t="s">
        <v>6</v>
      </c>
      <c r="I43" s="3">
        <v>38</v>
      </c>
      <c r="J43" s="3" t="s">
        <v>10</v>
      </c>
      <c r="K43" s="3">
        <v>62</v>
      </c>
      <c r="L43" s="3" t="s">
        <v>9</v>
      </c>
      <c r="M43" s="3">
        <v>84</v>
      </c>
      <c r="N43" s="3" t="s">
        <v>6</v>
      </c>
      <c r="O43" s="3">
        <v>86</v>
      </c>
      <c r="P43" s="3" t="s">
        <v>9</v>
      </c>
      <c r="Q43" s="3">
        <f t="shared" si="0"/>
        <v>339</v>
      </c>
      <c r="R43" s="12">
        <f t="shared" si="1"/>
        <v>67.8</v>
      </c>
      <c r="S43" s="3">
        <v>37</v>
      </c>
      <c r="T43" s="13" t="s">
        <v>4</v>
      </c>
    </row>
    <row r="44" spans="1:20" x14ac:dyDescent="0.25">
      <c r="A44" s="4">
        <v>63</v>
      </c>
      <c r="B44" s="2">
        <v>25140542</v>
      </c>
      <c r="C44" s="2" t="s">
        <v>1</v>
      </c>
      <c r="D44" s="2" t="s">
        <v>78</v>
      </c>
      <c r="E44" s="3">
        <v>89</v>
      </c>
      <c r="F44" s="3" t="s">
        <v>5</v>
      </c>
      <c r="G44" s="3">
        <v>83</v>
      </c>
      <c r="H44" s="3" t="s">
        <v>6</v>
      </c>
      <c r="I44" s="3">
        <v>47</v>
      </c>
      <c r="J44" s="3" t="s">
        <v>7</v>
      </c>
      <c r="K44" s="3">
        <v>42</v>
      </c>
      <c r="L44" s="3" t="s">
        <v>11</v>
      </c>
      <c r="M44" s="3">
        <v>84</v>
      </c>
      <c r="N44" s="3" t="s">
        <v>6</v>
      </c>
      <c r="O44" s="3">
        <v>91</v>
      </c>
      <c r="P44" s="3" t="s">
        <v>6</v>
      </c>
      <c r="Q44" s="3">
        <f t="shared" si="0"/>
        <v>345</v>
      </c>
      <c r="R44" s="12">
        <f t="shared" si="1"/>
        <v>69</v>
      </c>
      <c r="S44" s="3">
        <v>35</v>
      </c>
      <c r="T44" s="13" t="s">
        <v>4</v>
      </c>
    </row>
    <row r="45" spans="1:20" x14ac:dyDescent="0.25">
      <c r="A45" s="4">
        <v>64</v>
      </c>
      <c r="B45" s="2">
        <v>25140543</v>
      </c>
      <c r="C45" s="2" t="s">
        <v>3</v>
      </c>
      <c r="D45" s="2" t="s">
        <v>79</v>
      </c>
      <c r="E45" s="3">
        <v>62</v>
      </c>
      <c r="F45" s="3" t="s">
        <v>7</v>
      </c>
      <c r="G45" s="3">
        <v>56</v>
      </c>
      <c r="H45" s="3" t="s">
        <v>11</v>
      </c>
      <c r="I45" s="3">
        <v>34</v>
      </c>
      <c r="J45" s="3" t="s">
        <v>10</v>
      </c>
      <c r="K45" s="3">
        <v>38</v>
      </c>
      <c r="L45" s="3" t="s">
        <v>10</v>
      </c>
      <c r="M45" s="3">
        <v>57</v>
      </c>
      <c r="N45" s="3" t="s">
        <v>11</v>
      </c>
      <c r="O45" s="3">
        <v>72</v>
      </c>
      <c r="P45" s="3" t="s">
        <v>11</v>
      </c>
      <c r="Q45" s="3">
        <f t="shared" si="0"/>
        <v>247</v>
      </c>
      <c r="R45" s="12">
        <f t="shared" si="1"/>
        <v>49.4</v>
      </c>
      <c r="S45" s="3">
        <v>78</v>
      </c>
      <c r="T45" s="13" t="s">
        <v>4</v>
      </c>
    </row>
    <row r="46" spans="1:20" x14ac:dyDescent="0.25">
      <c r="A46" s="31"/>
      <c r="B46" s="32"/>
      <c r="C46" s="32"/>
      <c r="D46" s="32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3"/>
      <c r="S46" s="31"/>
      <c r="T46" s="31"/>
    </row>
    <row r="47" spans="1:20" x14ac:dyDescent="0.25">
      <c r="D47" s="46" t="s">
        <v>138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/>
      <c r="R47"/>
      <c r="S47"/>
      <c r="T47"/>
    </row>
    <row r="48" spans="1:20" x14ac:dyDescent="0.25">
      <c r="D48" s="34"/>
      <c r="E48" s="46" t="s">
        <v>122</v>
      </c>
      <c r="F48" s="46"/>
      <c r="G48" s="46" t="s">
        <v>123</v>
      </c>
      <c r="H48" s="46"/>
      <c r="I48" s="46" t="s">
        <v>124</v>
      </c>
      <c r="J48" s="46"/>
      <c r="K48" s="46" t="s">
        <v>125</v>
      </c>
      <c r="L48" s="46"/>
      <c r="M48" s="46" t="s">
        <v>126</v>
      </c>
      <c r="N48" s="46"/>
      <c r="O48" s="46" t="s">
        <v>127</v>
      </c>
      <c r="P48" s="46"/>
      <c r="Q48"/>
      <c r="R48"/>
      <c r="S48"/>
      <c r="T48"/>
    </row>
    <row r="49" spans="2:20" x14ac:dyDescent="0.25">
      <c r="D49" s="34"/>
      <c r="E49" s="46" t="s">
        <v>140</v>
      </c>
      <c r="F49" s="46"/>
      <c r="G49" s="46" t="s">
        <v>133</v>
      </c>
      <c r="H49" s="46"/>
      <c r="I49" s="46" t="s">
        <v>134</v>
      </c>
      <c r="J49" s="46"/>
      <c r="K49" s="46" t="s">
        <v>135</v>
      </c>
      <c r="L49" s="46"/>
      <c r="M49" s="46" t="s">
        <v>136</v>
      </c>
      <c r="N49" s="46"/>
      <c r="O49" s="46" t="s">
        <v>137</v>
      </c>
      <c r="P49" s="46"/>
      <c r="S49"/>
      <c r="T49"/>
    </row>
    <row r="50" spans="2:20" x14ac:dyDescent="0.25">
      <c r="B50" t="s">
        <v>0</v>
      </c>
      <c r="D50" s="2" t="s">
        <v>8</v>
      </c>
      <c r="E50" s="45">
        <f>COUNTIF(Table39[G1],D50)</f>
        <v>6</v>
      </c>
      <c r="F50" s="45"/>
      <c r="G50" s="45">
        <f>COUNTIF(Table39[G2],D50)</f>
        <v>4</v>
      </c>
      <c r="H50" s="45"/>
      <c r="I50" s="45">
        <f>COUNTIF(Table39[G3],D50)</f>
        <v>0</v>
      </c>
      <c r="J50" s="45"/>
      <c r="K50" s="45">
        <f>COUNTIF(Table39[G4],D50)</f>
        <v>0</v>
      </c>
      <c r="L50" s="45"/>
      <c r="M50" s="45">
        <f>COUNTIF(Table39[G5],D50)</f>
        <v>7</v>
      </c>
      <c r="N50" s="45"/>
      <c r="O50" s="45">
        <f>COUNTIF(Table39[G6],D50)</f>
        <v>5</v>
      </c>
      <c r="P50" s="45"/>
      <c r="Q50"/>
      <c r="R50"/>
      <c r="S50"/>
      <c r="T50"/>
    </row>
    <row r="51" spans="2:20" x14ac:dyDescent="0.25">
      <c r="B51" t="s">
        <v>0</v>
      </c>
      <c r="D51" s="2" t="s">
        <v>5</v>
      </c>
      <c r="E51" s="45">
        <f>COUNTIF(Table39[G1],D51)</f>
        <v>6</v>
      </c>
      <c r="F51" s="45"/>
      <c r="G51" s="45">
        <f>COUNTIF(Table39[G2],D51)</f>
        <v>3</v>
      </c>
      <c r="H51" s="45"/>
      <c r="I51" s="45">
        <f>COUNTIF(Table39[G3],D51)</f>
        <v>0</v>
      </c>
      <c r="J51" s="45"/>
      <c r="K51" s="45">
        <f>COUNTIF(Table39[G4],D51)</f>
        <v>2</v>
      </c>
      <c r="L51" s="45"/>
      <c r="M51" s="45">
        <f>COUNTIF(Table39[G5],D51)</f>
        <v>3</v>
      </c>
      <c r="N51" s="45"/>
      <c r="O51" s="45">
        <f>COUNTIF(Table39[G6],D51)</f>
        <v>5</v>
      </c>
      <c r="P51" s="45"/>
      <c r="Q51"/>
      <c r="R51"/>
      <c r="S51"/>
      <c r="T51"/>
    </row>
    <row r="52" spans="2:20" x14ac:dyDescent="0.25">
      <c r="D52" s="2" t="s">
        <v>6</v>
      </c>
      <c r="E52" s="45">
        <f>COUNTIF(Table39[G1],D52)</f>
        <v>5</v>
      </c>
      <c r="F52" s="45"/>
      <c r="G52" s="45">
        <f>COUNTIF(Table39[G2],D52)</f>
        <v>11</v>
      </c>
      <c r="H52" s="45"/>
      <c r="I52" s="45">
        <f>COUNTIF(Table39[G3],D52)</f>
        <v>1</v>
      </c>
      <c r="J52" s="45"/>
      <c r="K52" s="45">
        <f>COUNTIF(Table39[G4],D52)</f>
        <v>5</v>
      </c>
      <c r="L52" s="45"/>
      <c r="M52" s="45">
        <f>COUNTIF(Table39[G5],D52)</f>
        <v>11</v>
      </c>
      <c r="N52" s="45"/>
      <c r="O52" s="45">
        <f>COUNTIF(Table39[G6],D52)</f>
        <v>5</v>
      </c>
      <c r="P52" s="45"/>
      <c r="Q52"/>
      <c r="R52"/>
      <c r="S52"/>
      <c r="T52"/>
    </row>
    <row r="53" spans="2:20" x14ac:dyDescent="0.25">
      <c r="D53" s="2" t="s">
        <v>9</v>
      </c>
      <c r="E53" s="45">
        <f>COUNTIF(Table39[G1],D53)</f>
        <v>6</v>
      </c>
      <c r="F53" s="45"/>
      <c r="G53" s="45">
        <f>COUNTIF(Table39[G2],D53)</f>
        <v>9</v>
      </c>
      <c r="H53" s="45"/>
      <c r="I53" s="45">
        <f>COUNTIF(Table39[G3],D53)</f>
        <v>6</v>
      </c>
      <c r="J53" s="45"/>
      <c r="K53" s="45">
        <f>COUNTIF(Table39[G4],D53)</f>
        <v>8</v>
      </c>
      <c r="L53" s="45"/>
      <c r="M53" s="45">
        <f>COUNTIF(Table39[G5],D53)</f>
        <v>4</v>
      </c>
      <c r="N53" s="45"/>
      <c r="O53" s="45">
        <f>COUNTIF(Table39[G6],D53)</f>
        <v>7</v>
      </c>
      <c r="P53" s="45"/>
      <c r="Q53"/>
      <c r="R53"/>
      <c r="S53"/>
      <c r="T53"/>
    </row>
    <row r="54" spans="2:20" x14ac:dyDescent="0.25">
      <c r="D54" s="2" t="s">
        <v>12</v>
      </c>
      <c r="E54" s="45">
        <f>COUNTIF(Table39[G1],D54)</f>
        <v>7</v>
      </c>
      <c r="F54" s="45"/>
      <c r="G54" s="45">
        <f>COUNTIF(Table39[G2],D54)</f>
        <v>6</v>
      </c>
      <c r="H54" s="45"/>
      <c r="I54" s="45">
        <f>COUNTIF(Table39[G3],D54)</f>
        <v>3</v>
      </c>
      <c r="J54" s="45"/>
      <c r="K54" s="45">
        <f>COUNTIF(Table39[G4],D54)</f>
        <v>0</v>
      </c>
      <c r="L54" s="45"/>
      <c r="M54" s="45">
        <f>COUNTIF(Table39[G5],D54)</f>
        <v>5</v>
      </c>
      <c r="N54" s="45"/>
      <c r="O54" s="45">
        <f>COUNTIF(Table39[G6],D54)</f>
        <v>3</v>
      </c>
      <c r="P54" s="45"/>
      <c r="Q54"/>
      <c r="R54"/>
      <c r="S54"/>
      <c r="T54"/>
    </row>
    <row r="55" spans="2:20" x14ac:dyDescent="0.25">
      <c r="D55" s="2" t="s">
        <v>7</v>
      </c>
      <c r="E55" s="45">
        <f>COUNTIF(Table39[G1],D55)</f>
        <v>6</v>
      </c>
      <c r="F55" s="45"/>
      <c r="G55" s="45">
        <f>COUNTIF(Table39[G2],D55)</f>
        <v>3</v>
      </c>
      <c r="H55" s="45"/>
      <c r="I55" s="45">
        <f>COUNTIF(Table39[G3],D55)</f>
        <v>11</v>
      </c>
      <c r="J55" s="45"/>
      <c r="K55" s="45">
        <f>COUNTIF(Table39[G4],D55)</f>
        <v>16</v>
      </c>
      <c r="L55" s="45"/>
      <c r="M55" s="45">
        <f>COUNTIF(Table39[G5],D55)</f>
        <v>6</v>
      </c>
      <c r="N55" s="45"/>
      <c r="O55" s="45">
        <f>COUNTIF(Table39[G6],D55)</f>
        <v>11</v>
      </c>
      <c r="P55" s="45"/>
      <c r="Q55"/>
      <c r="R55"/>
      <c r="S55"/>
      <c r="T55"/>
    </row>
    <row r="56" spans="2:20" x14ac:dyDescent="0.25">
      <c r="D56" s="2" t="s">
        <v>11</v>
      </c>
      <c r="E56" s="45">
        <f>COUNTIF(Table39[G1],D56)</f>
        <v>4</v>
      </c>
      <c r="F56" s="45"/>
      <c r="G56" s="45">
        <f>COUNTIF(Table39[G2],D56)</f>
        <v>5</v>
      </c>
      <c r="H56" s="45"/>
      <c r="I56" s="45">
        <f>COUNTIF(Table39[G3],D56)</f>
        <v>8</v>
      </c>
      <c r="J56" s="45"/>
      <c r="K56" s="45">
        <f>COUNTIF(Table39[G4],D56)</f>
        <v>8</v>
      </c>
      <c r="L56" s="45"/>
      <c r="M56" s="45">
        <f>COUNTIF(Table39[G5],D56)</f>
        <v>5</v>
      </c>
      <c r="N56" s="45"/>
      <c r="O56" s="45">
        <f>COUNTIF(Table39[G6],D56)</f>
        <v>5</v>
      </c>
      <c r="P56" s="45"/>
      <c r="Q56"/>
      <c r="R56"/>
      <c r="S56"/>
      <c r="T56"/>
    </row>
    <row r="57" spans="2:20" x14ac:dyDescent="0.25">
      <c r="D57" s="2" t="s">
        <v>10</v>
      </c>
      <c r="E57" s="45">
        <f>COUNTIF(Table39[G1],D57)</f>
        <v>2</v>
      </c>
      <c r="F57" s="45"/>
      <c r="G57" s="45">
        <f>COUNTIF(Table39[G2],D57)</f>
        <v>1</v>
      </c>
      <c r="H57" s="45"/>
      <c r="I57" s="45">
        <f>COUNTIF(Table39[G3],D57)</f>
        <v>13</v>
      </c>
      <c r="J57" s="45"/>
      <c r="K57" s="45">
        <f>COUNTIF(Table39[G4],D57)</f>
        <v>3</v>
      </c>
      <c r="L57" s="45"/>
      <c r="M57" s="45">
        <f>COUNTIF(Table39[G5],D57)</f>
        <v>1</v>
      </c>
      <c r="N57" s="45"/>
      <c r="O57" s="45">
        <f>COUNTIF(Table39[G6],D57)</f>
        <v>1</v>
      </c>
      <c r="P57" s="45"/>
      <c r="Q57"/>
      <c r="R57"/>
      <c r="S57"/>
      <c r="T57"/>
    </row>
    <row r="58" spans="2:20" x14ac:dyDescent="0.25">
      <c r="D58" s="2" t="s">
        <v>119</v>
      </c>
      <c r="E58" s="45">
        <f>COUNTIF(Table39[G1],D58)</f>
        <v>0</v>
      </c>
      <c r="F58" s="45"/>
      <c r="G58" s="45">
        <f>COUNTIF(Table39[G2],D58)</f>
        <v>0</v>
      </c>
      <c r="H58" s="45"/>
      <c r="I58" s="45">
        <f>COUNTIF(Table39[G3],D58)</f>
        <v>0</v>
      </c>
      <c r="J58" s="45"/>
      <c r="K58" s="45">
        <f>COUNTIF(Table39[G4],D58)</f>
        <v>0</v>
      </c>
      <c r="L58" s="45"/>
      <c r="M58" s="45">
        <f>COUNTIF(Table39[G5],D58)</f>
        <v>0</v>
      </c>
      <c r="N58" s="45"/>
      <c r="O58" s="45">
        <f>COUNTIF(Table39[G6],D58)</f>
        <v>0</v>
      </c>
      <c r="P58" s="45"/>
      <c r="Q58"/>
      <c r="R58"/>
      <c r="S58"/>
      <c r="T58"/>
    </row>
    <row r="59" spans="2:20" x14ac:dyDescent="0.25">
      <c r="D59" s="2" t="s">
        <v>13</v>
      </c>
      <c r="E59" s="45">
        <f>SUM(E50:F58)</f>
        <v>42</v>
      </c>
      <c r="F59" s="45"/>
      <c r="G59" s="45">
        <f>SUM(G50:H58)</f>
        <v>42</v>
      </c>
      <c r="H59" s="45"/>
      <c r="I59" s="45">
        <f>SUM(I50:J58)</f>
        <v>42</v>
      </c>
      <c r="J59" s="45"/>
      <c r="K59" s="45">
        <f>SUM(K50:L58)</f>
        <v>42</v>
      </c>
      <c r="L59" s="45"/>
      <c r="M59" s="45">
        <f>SUM(M50:N58)</f>
        <v>42</v>
      </c>
      <c r="N59" s="45"/>
      <c r="O59" s="45">
        <f>SUM(O50:P58)</f>
        <v>42</v>
      </c>
      <c r="P59" s="45"/>
      <c r="Q59"/>
      <c r="R59"/>
      <c r="S59"/>
      <c r="T59"/>
    </row>
    <row r="60" spans="2:20" x14ac:dyDescent="0.25">
      <c r="D60" s="30" t="s">
        <v>120</v>
      </c>
      <c r="E60" s="45">
        <f>8*E50+7*E51+6*E52+5*E53+4*E54+3*E55+2*E56+1*E57</f>
        <v>206</v>
      </c>
      <c r="F60" s="45"/>
      <c r="G60" s="45">
        <f>8*G50+7*G51+6*G52+5*G53+4*G54+3*G55+2*G56+1*G57</f>
        <v>208</v>
      </c>
      <c r="H60" s="45"/>
      <c r="I60" s="45">
        <f>8*I50+7*I51+6*I52+5*I53+4*I54+3*I55+2*I56+1*I57</f>
        <v>110</v>
      </c>
      <c r="J60" s="45"/>
      <c r="K60" s="45">
        <f>8*K50+7*K51+6*K52+5*K53+4*K54+3*K55+2*K56+1*K57</f>
        <v>151</v>
      </c>
      <c r="L60" s="45"/>
      <c r="M60" s="45">
        <f>8*M50+7*M51+6*M52+5*M53+4*M54+3*M55+2*M56+1*M57</f>
        <v>212</v>
      </c>
      <c r="N60" s="45"/>
      <c r="O60" s="45">
        <f>8*O50+7*O51+6*O52+5*O53+4*O54+3*O55+2*O56+1*O57</f>
        <v>196</v>
      </c>
      <c r="P60" s="45"/>
      <c r="Q60"/>
      <c r="R60"/>
      <c r="S60"/>
      <c r="T60"/>
    </row>
    <row r="61" spans="2:20" x14ac:dyDescent="0.25">
      <c r="D61" s="35" t="s">
        <v>121</v>
      </c>
      <c r="E61" s="44">
        <f>E60/E59*100/8</f>
        <v>61.30952380952381</v>
      </c>
      <c r="F61" s="44"/>
      <c r="G61" s="44">
        <f>G60/G59*100/8</f>
        <v>61.904761904761905</v>
      </c>
      <c r="H61" s="44"/>
      <c r="I61" s="44">
        <f>I60/I59*100/8</f>
        <v>32.738095238095241</v>
      </c>
      <c r="J61" s="44"/>
      <c r="K61" s="44">
        <f>K60/K59*100/8</f>
        <v>44.94047619047619</v>
      </c>
      <c r="L61" s="44"/>
      <c r="M61" s="44">
        <f>M60/M59*100/8</f>
        <v>63.095238095238095</v>
      </c>
      <c r="N61" s="44"/>
      <c r="O61" s="44">
        <f>O60/O59*100/8</f>
        <v>58.333333333333336</v>
      </c>
      <c r="P61" s="44"/>
      <c r="Q61"/>
      <c r="R61"/>
      <c r="S61"/>
      <c r="T61"/>
    </row>
    <row r="63" spans="2:20" x14ac:dyDescent="0.25">
      <c r="D63" s="46" t="s">
        <v>139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/>
      <c r="R63"/>
      <c r="S63"/>
      <c r="T63"/>
    </row>
    <row r="64" spans="2:20" x14ac:dyDescent="0.25">
      <c r="D64" s="2"/>
      <c r="E64" s="46" t="s">
        <v>122</v>
      </c>
      <c r="F64" s="46"/>
      <c r="G64" s="46" t="s">
        <v>123</v>
      </c>
      <c r="H64" s="46"/>
      <c r="I64" s="46" t="s">
        <v>124</v>
      </c>
      <c r="J64" s="46"/>
      <c r="K64" s="46" t="s">
        <v>125</v>
      </c>
      <c r="L64" s="46"/>
      <c r="M64" s="46" t="s">
        <v>126</v>
      </c>
      <c r="N64" s="46"/>
      <c r="O64" s="46" t="s">
        <v>127</v>
      </c>
      <c r="P64" s="46"/>
      <c r="Q64"/>
      <c r="R64"/>
      <c r="S64"/>
      <c r="T64"/>
    </row>
    <row r="65" spans="4:20" x14ac:dyDescent="0.25">
      <c r="D65" s="2"/>
      <c r="E65" s="46" t="s">
        <v>132</v>
      </c>
      <c r="F65" s="46"/>
      <c r="G65" s="46" t="s">
        <v>141</v>
      </c>
      <c r="H65" s="46"/>
      <c r="I65" s="46" t="s">
        <v>142</v>
      </c>
      <c r="J65" s="46"/>
      <c r="K65" s="46" t="s">
        <v>135</v>
      </c>
      <c r="L65" s="46"/>
      <c r="M65" s="46" t="s">
        <v>143</v>
      </c>
      <c r="N65" s="46"/>
      <c r="O65" s="46" t="s">
        <v>137</v>
      </c>
      <c r="P65" s="46"/>
      <c r="Q65"/>
      <c r="R65"/>
      <c r="S65"/>
      <c r="T65"/>
    </row>
    <row r="66" spans="4:20" x14ac:dyDescent="0.25">
      <c r="D66" s="2" t="s">
        <v>8</v>
      </c>
      <c r="E66" s="45">
        <v>5</v>
      </c>
      <c r="F66" s="45"/>
      <c r="G66" s="45">
        <v>4</v>
      </c>
      <c r="H66" s="45"/>
      <c r="I66" s="45">
        <v>0</v>
      </c>
      <c r="J66" s="45"/>
      <c r="K66" s="45">
        <v>2</v>
      </c>
      <c r="L66" s="45"/>
      <c r="M66" s="45">
        <v>4</v>
      </c>
      <c r="N66" s="45"/>
      <c r="O66" s="45">
        <v>4</v>
      </c>
      <c r="P66" s="45"/>
      <c r="Q66"/>
      <c r="R66"/>
      <c r="S66"/>
      <c r="T66"/>
    </row>
    <row r="67" spans="4:20" x14ac:dyDescent="0.25">
      <c r="D67" s="2" t="s">
        <v>5</v>
      </c>
      <c r="E67" s="45">
        <v>8</v>
      </c>
      <c r="F67" s="45"/>
      <c r="G67" s="45">
        <v>5</v>
      </c>
      <c r="H67" s="45"/>
      <c r="I67" s="45">
        <v>2</v>
      </c>
      <c r="J67" s="45"/>
      <c r="K67" s="45">
        <v>4</v>
      </c>
      <c r="L67" s="45"/>
      <c r="M67" s="45">
        <v>8</v>
      </c>
      <c r="N67" s="45"/>
      <c r="O67" s="45">
        <v>8</v>
      </c>
      <c r="P67" s="45"/>
      <c r="Q67"/>
      <c r="R67"/>
      <c r="S67"/>
      <c r="T67"/>
    </row>
    <row r="68" spans="4:20" x14ac:dyDescent="0.25">
      <c r="D68" s="2" t="s">
        <v>6</v>
      </c>
      <c r="E68" s="45">
        <v>8</v>
      </c>
      <c r="F68" s="45"/>
      <c r="G68" s="45">
        <v>8</v>
      </c>
      <c r="H68" s="45"/>
      <c r="I68" s="45">
        <v>2</v>
      </c>
      <c r="J68" s="45"/>
      <c r="K68" s="45">
        <v>3</v>
      </c>
      <c r="L68" s="45"/>
      <c r="M68" s="45">
        <v>7</v>
      </c>
      <c r="N68" s="45"/>
      <c r="O68" s="45">
        <v>4</v>
      </c>
      <c r="P68" s="45"/>
      <c r="Q68"/>
      <c r="R68"/>
      <c r="S68"/>
      <c r="T68"/>
    </row>
    <row r="69" spans="4:20" x14ac:dyDescent="0.25">
      <c r="D69" s="2" t="s">
        <v>9</v>
      </c>
      <c r="E69" s="45">
        <v>3</v>
      </c>
      <c r="F69" s="45"/>
      <c r="G69" s="45">
        <v>6</v>
      </c>
      <c r="H69" s="45"/>
      <c r="I69" s="45">
        <v>5</v>
      </c>
      <c r="J69" s="45"/>
      <c r="K69" s="45">
        <v>14</v>
      </c>
      <c r="L69" s="45"/>
      <c r="M69" s="45">
        <v>5</v>
      </c>
      <c r="N69" s="45"/>
      <c r="O69" s="45">
        <v>3</v>
      </c>
      <c r="P69" s="45"/>
      <c r="Q69"/>
      <c r="R69"/>
      <c r="S69"/>
      <c r="T69"/>
    </row>
    <row r="70" spans="4:20" x14ac:dyDescent="0.25">
      <c r="D70" s="2" t="s">
        <v>12</v>
      </c>
      <c r="E70" s="45">
        <v>7</v>
      </c>
      <c r="F70" s="45"/>
      <c r="G70" s="45">
        <v>1</v>
      </c>
      <c r="H70" s="45"/>
      <c r="I70" s="45">
        <v>3</v>
      </c>
      <c r="J70" s="45"/>
      <c r="K70" s="45">
        <v>0</v>
      </c>
      <c r="L70" s="45"/>
      <c r="M70" s="45">
        <v>4</v>
      </c>
      <c r="N70" s="45"/>
      <c r="O70" s="45">
        <v>6</v>
      </c>
      <c r="P70" s="45"/>
      <c r="Q70"/>
      <c r="R70"/>
      <c r="S70"/>
      <c r="T70"/>
    </row>
    <row r="71" spans="4:20" x14ac:dyDescent="0.25">
      <c r="D71" s="2" t="s">
        <v>7</v>
      </c>
      <c r="E71" s="45">
        <v>5</v>
      </c>
      <c r="F71" s="45"/>
      <c r="G71" s="45">
        <v>7</v>
      </c>
      <c r="H71" s="45"/>
      <c r="I71" s="45">
        <v>11</v>
      </c>
      <c r="J71" s="45"/>
      <c r="K71" s="45">
        <v>7</v>
      </c>
      <c r="L71" s="45"/>
      <c r="M71" s="45">
        <v>7</v>
      </c>
      <c r="N71" s="45"/>
      <c r="O71" s="45">
        <v>7</v>
      </c>
      <c r="P71" s="45"/>
      <c r="Q71"/>
      <c r="R71"/>
      <c r="S71"/>
      <c r="T71"/>
    </row>
    <row r="72" spans="4:20" x14ac:dyDescent="0.25">
      <c r="D72" s="2" t="s">
        <v>11</v>
      </c>
      <c r="E72" s="45">
        <v>1</v>
      </c>
      <c r="F72" s="45"/>
      <c r="G72" s="45">
        <v>5</v>
      </c>
      <c r="H72" s="45"/>
      <c r="I72" s="45">
        <v>6</v>
      </c>
      <c r="J72" s="45"/>
      <c r="K72" s="45">
        <v>4</v>
      </c>
      <c r="L72" s="45"/>
      <c r="M72" s="45">
        <v>3</v>
      </c>
      <c r="N72" s="45"/>
      <c r="O72" s="45">
        <v>6</v>
      </c>
      <c r="P72" s="45"/>
      <c r="Q72"/>
      <c r="R72"/>
      <c r="S72"/>
      <c r="T72"/>
    </row>
    <row r="73" spans="4:20" x14ac:dyDescent="0.25">
      <c r="D73" s="2" t="s">
        <v>10</v>
      </c>
      <c r="E73" s="45">
        <v>1</v>
      </c>
      <c r="F73" s="45"/>
      <c r="G73" s="45">
        <v>2</v>
      </c>
      <c r="H73" s="45"/>
      <c r="I73" s="45">
        <v>9</v>
      </c>
      <c r="J73" s="45"/>
      <c r="K73" s="45">
        <v>4</v>
      </c>
      <c r="L73" s="45"/>
      <c r="M73" s="45">
        <v>0</v>
      </c>
      <c r="N73" s="45"/>
      <c r="O73" s="45">
        <v>0</v>
      </c>
      <c r="P73" s="45"/>
      <c r="Q73"/>
      <c r="R73"/>
      <c r="S73"/>
      <c r="T73"/>
    </row>
    <row r="74" spans="4:20" x14ac:dyDescent="0.25">
      <c r="D74" s="2" t="s">
        <v>119</v>
      </c>
      <c r="E74" s="45">
        <v>0</v>
      </c>
      <c r="F74" s="45"/>
      <c r="G74" s="45">
        <v>0</v>
      </c>
      <c r="H74" s="45"/>
      <c r="I74" s="45">
        <v>0</v>
      </c>
      <c r="J74" s="45"/>
      <c r="K74" s="45">
        <v>0</v>
      </c>
      <c r="L74" s="45"/>
      <c r="M74" s="45">
        <v>0</v>
      </c>
      <c r="N74" s="45"/>
      <c r="O74" s="45">
        <v>0</v>
      </c>
      <c r="P74" s="45"/>
      <c r="Q74"/>
      <c r="R74"/>
      <c r="S74"/>
      <c r="T74"/>
    </row>
    <row r="75" spans="4:20" x14ac:dyDescent="0.25">
      <c r="D75" s="2" t="s">
        <v>13</v>
      </c>
      <c r="E75" s="45">
        <v>38</v>
      </c>
      <c r="F75" s="45"/>
      <c r="G75" s="45">
        <v>38</v>
      </c>
      <c r="H75" s="45"/>
      <c r="I75" s="45">
        <v>38</v>
      </c>
      <c r="J75" s="45"/>
      <c r="K75" s="45">
        <v>38</v>
      </c>
      <c r="L75" s="45"/>
      <c r="M75" s="45">
        <v>38</v>
      </c>
      <c r="N75" s="45"/>
      <c r="O75" s="45">
        <v>38</v>
      </c>
      <c r="P75" s="45"/>
      <c r="Q75"/>
      <c r="R75"/>
      <c r="S75"/>
      <c r="T75"/>
    </row>
    <row r="76" spans="4:20" x14ac:dyDescent="0.25">
      <c r="D76" s="2" t="s">
        <v>120</v>
      </c>
      <c r="E76" s="45">
        <v>205</v>
      </c>
      <c r="F76" s="45"/>
      <c r="G76" s="45">
        <v>182</v>
      </c>
      <c r="H76" s="45"/>
      <c r="I76" s="45">
        <v>117</v>
      </c>
      <c r="J76" s="45"/>
      <c r="K76" s="45">
        <v>165</v>
      </c>
      <c r="L76" s="45"/>
      <c r="M76" s="45">
        <v>198</v>
      </c>
      <c r="N76" s="45"/>
      <c r="O76" s="45">
        <v>184</v>
      </c>
      <c r="P76" s="45"/>
      <c r="Q76"/>
      <c r="R76"/>
      <c r="S76"/>
      <c r="T76"/>
    </row>
    <row r="77" spans="4:20" x14ac:dyDescent="0.25">
      <c r="D77" s="2" t="s">
        <v>121</v>
      </c>
      <c r="E77" s="44">
        <v>67.43421052631578</v>
      </c>
      <c r="F77" s="44"/>
      <c r="G77" s="44">
        <v>59.868421052631582</v>
      </c>
      <c r="H77" s="44"/>
      <c r="I77" s="44">
        <v>38.486842105263158</v>
      </c>
      <c r="J77" s="44"/>
      <c r="K77" s="44">
        <v>54.276315789473685</v>
      </c>
      <c r="L77" s="44"/>
      <c r="M77" s="44">
        <v>65.131578947368425</v>
      </c>
      <c r="N77" s="44"/>
      <c r="O77" s="44">
        <v>60.526315789473685</v>
      </c>
      <c r="P77" s="44"/>
      <c r="Q77"/>
      <c r="R77"/>
      <c r="S77"/>
      <c r="T77"/>
    </row>
  </sheetData>
  <mergeCells count="172">
    <mergeCell ref="O48:P48"/>
    <mergeCell ref="E50:F50"/>
    <mergeCell ref="G50:H50"/>
    <mergeCell ref="I50:J50"/>
    <mergeCell ref="K50:L50"/>
    <mergeCell ref="M50:N50"/>
    <mergeCell ref="O50:P50"/>
    <mergeCell ref="A1:T1"/>
    <mergeCell ref="A2:T2"/>
    <mergeCell ref="D47:P47"/>
    <mergeCell ref="E48:F48"/>
    <mergeCell ref="G48:H48"/>
    <mergeCell ref="I48:J48"/>
    <mergeCell ref="K48:L48"/>
    <mergeCell ref="M48:N48"/>
    <mergeCell ref="E49:F49"/>
    <mergeCell ref="E52:F52"/>
    <mergeCell ref="G52:H52"/>
    <mergeCell ref="I52:J52"/>
    <mergeCell ref="K52:L52"/>
    <mergeCell ref="M52:N52"/>
    <mergeCell ref="O52:P52"/>
    <mergeCell ref="E51:F51"/>
    <mergeCell ref="G51:H51"/>
    <mergeCell ref="I51:J51"/>
    <mergeCell ref="K51:L51"/>
    <mergeCell ref="M51:N51"/>
    <mergeCell ref="O51:P51"/>
    <mergeCell ref="E54:F54"/>
    <mergeCell ref="G54:H54"/>
    <mergeCell ref="I54:J54"/>
    <mergeCell ref="K54:L54"/>
    <mergeCell ref="M54:N54"/>
    <mergeCell ref="O54:P54"/>
    <mergeCell ref="E53:F53"/>
    <mergeCell ref="G53:H53"/>
    <mergeCell ref="I53:J53"/>
    <mergeCell ref="K53:L53"/>
    <mergeCell ref="M53:N53"/>
    <mergeCell ref="O53:P53"/>
    <mergeCell ref="E56:F56"/>
    <mergeCell ref="G56:H56"/>
    <mergeCell ref="I56:J56"/>
    <mergeCell ref="K56:L56"/>
    <mergeCell ref="M56:N56"/>
    <mergeCell ref="O56:P56"/>
    <mergeCell ref="E55:F55"/>
    <mergeCell ref="G55:H55"/>
    <mergeCell ref="I55:J55"/>
    <mergeCell ref="K55:L55"/>
    <mergeCell ref="M55:N55"/>
    <mergeCell ref="O55:P55"/>
    <mergeCell ref="O59:P59"/>
    <mergeCell ref="E58:F58"/>
    <mergeCell ref="G58:H58"/>
    <mergeCell ref="I58:J58"/>
    <mergeCell ref="K58:L58"/>
    <mergeCell ref="M58:N58"/>
    <mergeCell ref="O58:P58"/>
    <mergeCell ref="E57:F57"/>
    <mergeCell ref="G57:H57"/>
    <mergeCell ref="I57:J57"/>
    <mergeCell ref="K57:L57"/>
    <mergeCell ref="M57:N57"/>
    <mergeCell ref="O57:P57"/>
    <mergeCell ref="D63:P63"/>
    <mergeCell ref="E65:F65"/>
    <mergeCell ref="G49:H49"/>
    <mergeCell ref="I49:J49"/>
    <mergeCell ref="K49:L49"/>
    <mergeCell ref="M49:N49"/>
    <mergeCell ref="O49:P49"/>
    <mergeCell ref="E61:F61"/>
    <mergeCell ref="G61:H61"/>
    <mergeCell ref="I61:J61"/>
    <mergeCell ref="K61:L61"/>
    <mergeCell ref="M61:N61"/>
    <mergeCell ref="O61:P61"/>
    <mergeCell ref="E60:F60"/>
    <mergeCell ref="G60:H60"/>
    <mergeCell ref="I60:J60"/>
    <mergeCell ref="K60:L60"/>
    <mergeCell ref="M60:N60"/>
    <mergeCell ref="O60:P60"/>
    <mergeCell ref="E59:F59"/>
    <mergeCell ref="G59:H59"/>
    <mergeCell ref="I59:J59"/>
    <mergeCell ref="K59:L59"/>
    <mergeCell ref="M59:N59"/>
    <mergeCell ref="E66:F66"/>
    <mergeCell ref="G66:H66"/>
    <mergeCell ref="I66:J66"/>
    <mergeCell ref="K66:L66"/>
    <mergeCell ref="M66:N66"/>
    <mergeCell ref="O66:P66"/>
    <mergeCell ref="E64:F64"/>
    <mergeCell ref="G64:H64"/>
    <mergeCell ref="I64:J64"/>
    <mergeCell ref="K64:L64"/>
    <mergeCell ref="M64:N64"/>
    <mergeCell ref="O64:P64"/>
    <mergeCell ref="G65:H65"/>
    <mergeCell ref="I65:J65"/>
    <mergeCell ref="K65:L65"/>
    <mergeCell ref="M65:N65"/>
    <mergeCell ref="O65:P65"/>
    <mergeCell ref="E68:F68"/>
    <mergeCell ref="G68:H68"/>
    <mergeCell ref="I68:J68"/>
    <mergeCell ref="K68:L68"/>
    <mergeCell ref="M68:N68"/>
    <mergeCell ref="O68:P68"/>
    <mergeCell ref="E67:F67"/>
    <mergeCell ref="G67:H67"/>
    <mergeCell ref="I67:J67"/>
    <mergeCell ref="K67:L67"/>
    <mergeCell ref="M67:N67"/>
    <mergeCell ref="O67:P67"/>
    <mergeCell ref="E70:F70"/>
    <mergeCell ref="G70:H70"/>
    <mergeCell ref="I70:J70"/>
    <mergeCell ref="K70:L70"/>
    <mergeCell ref="M70:N70"/>
    <mergeCell ref="O70:P70"/>
    <mergeCell ref="E69:F69"/>
    <mergeCell ref="G69:H69"/>
    <mergeCell ref="I69:J69"/>
    <mergeCell ref="K69:L69"/>
    <mergeCell ref="M69:N69"/>
    <mergeCell ref="O69:P69"/>
    <mergeCell ref="E72:F72"/>
    <mergeCell ref="G72:H72"/>
    <mergeCell ref="I72:J72"/>
    <mergeCell ref="K72:L72"/>
    <mergeCell ref="M72:N72"/>
    <mergeCell ref="O72:P72"/>
    <mergeCell ref="E71:F71"/>
    <mergeCell ref="G71:H71"/>
    <mergeCell ref="I71:J71"/>
    <mergeCell ref="K71:L71"/>
    <mergeCell ref="M71:N71"/>
    <mergeCell ref="O71:P71"/>
    <mergeCell ref="E74:F74"/>
    <mergeCell ref="G74:H74"/>
    <mergeCell ref="I74:J74"/>
    <mergeCell ref="K74:L74"/>
    <mergeCell ref="M74:N74"/>
    <mergeCell ref="O74:P74"/>
    <mergeCell ref="E73:F73"/>
    <mergeCell ref="G73:H73"/>
    <mergeCell ref="I73:J73"/>
    <mergeCell ref="K73:L73"/>
    <mergeCell ref="M73:N73"/>
    <mergeCell ref="O73:P73"/>
    <mergeCell ref="E75:F75"/>
    <mergeCell ref="G75:H75"/>
    <mergeCell ref="I75:J75"/>
    <mergeCell ref="K75:L75"/>
    <mergeCell ref="M75:N75"/>
    <mergeCell ref="O75:P75"/>
    <mergeCell ref="E77:F77"/>
    <mergeCell ref="G77:H77"/>
    <mergeCell ref="I77:J77"/>
    <mergeCell ref="K77:L77"/>
    <mergeCell ref="M77:N77"/>
    <mergeCell ref="O77:P77"/>
    <mergeCell ref="E76:F76"/>
    <mergeCell ref="G76:H76"/>
    <mergeCell ref="I76:J76"/>
    <mergeCell ref="K76:L76"/>
    <mergeCell ref="M76:N76"/>
    <mergeCell ref="O76:P76"/>
  </mergeCells>
  <printOptions horizontalCentered="1"/>
  <pageMargins left="0.25" right="0.25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6B24-EE55-4F9B-87B9-E7D5485DAF78}">
  <sheetPr>
    <pageSetUpPr fitToPage="1"/>
  </sheetPr>
  <dimension ref="A1:T5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21" sqref="Y21"/>
    </sheetView>
  </sheetViews>
  <sheetFormatPr defaultRowHeight="15" x14ac:dyDescent="0.25"/>
  <cols>
    <col min="1" max="1" width="3" bestFit="1" customWidth="1"/>
    <col min="2" max="2" width="9" bestFit="1" customWidth="1"/>
    <col min="3" max="3" width="2.7109375" bestFit="1" customWidth="1"/>
    <col min="4" max="4" width="21.42578125" bestFit="1" customWidth="1"/>
    <col min="5" max="5" width="4" style="1" bestFit="1" customWidth="1"/>
    <col min="6" max="6" width="3.42578125" style="1" bestFit="1" customWidth="1"/>
    <col min="7" max="7" width="4" style="1" bestFit="1" customWidth="1"/>
    <col min="8" max="8" width="3.42578125" style="1" bestFit="1" customWidth="1"/>
    <col min="9" max="9" width="3" style="1" bestFit="1" customWidth="1"/>
    <col min="10" max="10" width="3.42578125" style="1" bestFit="1" customWidth="1"/>
    <col min="11" max="11" width="3" style="1" bestFit="1" customWidth="1"/>
    <col min="12" max="12" width="3.42578125" style="1" bestFit="1" customWidth="1"/>
    <col min="13" max="13" width="4" style="1" bestFit="1" customWidth="1"/>
    <col min="14" max="14" width="3.42578125" style="1" bestFit="1" customWidth="1"/>
    <col min="15" max="15" width="4" style="1" bestFit="1" customWidth="1"/>
    <col min="16" max="16" width="3.42578125" style="1" bestFit="1" customWidth="1"/>
    <col min="17" max="17" width="5.42578125" style="1" bestFit="1" customWidth="1"/>
    <col min="18" max="18" width="5.5703125" style="1" bestFit="1" customWidth="1"/>
    <col min="19" max="19" width="5.28515625" style="1" bestFit="1" customWidth="1"/>
    <col min="20" max="20" width="5.42578125" style="1" bestFit="1" customWidth="1"/>
  </cols>
  <sheetData>
    <row r="1" spans="1:20" ht="26.25" x14ac:dyDescent="0.4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8.75" x14ac:dyDescent="0.3">
      <c r="A2" s="62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5">
      <c r="A3" s="5" t="s">
        <v>2</v>
      </c>
      <c r="B3" s="6" t="s">
        <v>14</v>
      </c>
      <c r="C3" s="6" t="s">
        <v>111</v>
      </c>
      <c r="D3" s="6" t="s">
        <v>15</v>
      </c>
      <c r="E3" s="7" t="s">
        <v>105</v>
      </c>
      <c r="F3" s="7" t="s">
        <v>96</v>
      </c>
      <c r="G3" s="7" t="s">
        <v>106</v>
      </c>
      <c r="H3" s="7" t="s">
        <v>97</v>
      </c>
      <c r="I3" s="7" t="s">
        <v>107</v>
      </c>
      <c r="J3" s="7" t="s">
        <v>98</v>
      </c>
      <c r="K3" s="7" t="s">
        <v>108</v>
      </c>
      <c r="L3" s="7" t="s">
        <v>99</v>
      </c>
      <c r="M3" s="7" t="s">
        <v>109</v>
      </c>
      <c r="N3" s="7" t="s">
        <v>100</v>
      </c>
      <c r="O3" s="7" t="s">
        <v>110</v>
      </c>
      <c r="P3" s="7" t="s">
        <v>101</v>
      </c>
      <c r="Q3" s="7" t="s">
        <v>103</v>
      </c>
      <c r="R3" s="7" t="s">
        <v>102</v>
      </c>
      <c r="S3" s="7" t="s">
        <v>104</v>
      </c>
      <c r="T3" s="11" t="s">
        <v>112</v>
      </c>
    </row>
    <row r="4" spans="1:20" x14ac:dyDescent="0.25">
      <c r="A4" s="4">
        <v>36</v>
      </c>
      <c r="B4" s="2">
        <v>25140515</v>
      </c>
      <c r="C4" s="2" t="s">
        <v>3</v>
      </c>
      <c r="D4" s="2" t="s">
        <v>51</v>
      </c>
      <c r="E4" s="3">
        <v>99</v>
      </c>
      <c r="F4" s="3" t="s">
        <v>8</v>
      </c>
      <c r="G4" s="3">
        <v>100</v>
      </c>
      <c r="H4" s="3" t="s">
        <v>8</v>
      </c>
      <c r="I4" s="3">
        <v>82</v>
      </c>
      <c r="J4" s="3" t="s">
        <v>5</v>
      </c>
      <c r="K4" s="3">
        <v>96</v>
      </c>
      <c r="L4" s="3" t="s">
        <v>8</v>
      </c>
      <c r="M4" s="3">
        <v>100</v>
      </c>
      <c r="N4" s="3" t="s">
        <v>8</v>
      </c>
      <c r="O4" s="3">
        <v>100</v>
      </c>
      <c r="P4" s="3" t="s">
        <v>8</v>
      </c>
      <c r="Q4" s="3">
        <f t="shared" ref="Q4:Q41" si="0">E4+G4+I4+K4+M4</f>
        <v>477</v>
      </c>
      <c r="R4" s="12">
        <f t="shared" ref="R4:R41" si="1">Q4/5</f>
        <v>95.4</v>
      </c>
      <c r="S4" s="3">
        <v>1</v>
      </c>
      <c r="T4" s="13" t="s">
        <v>4</v>
      </c>
    </row>
    <row r="5" spans="1:20" x14ac:dyDescent="0.25">
      <c r="A5" s="4">
        <v>37</v>
      </c>
      <c r="B5" s="2">
        <v>25140516</v>
      </c>
      <c r="C5" s="2" t="s">
        <v>1</v>
      </c>
      <c r="D5" s="2" t="s">
        <v>52</v>
      </c>
      <c r="E5" s="3">
        <v>96</v>
      </c>
      <c r="F5" s="3" t="s">
        <v>8</v>
      </c>
      <c r="G5" s="3">
        <v>98</v>
      </c>
      <c r="H5" s="3" t="s">
        <v>8</v>
      </c>
      <c r="I5" s="3">
        <v>71</v>
      </c>
      <c r="J5" s="3" t="s">
        <v>6</v>
      </c>
      <c r="K5" s="3">
        <v>92</v>
      </c>
      <c r="L5" s="3" t="s">
        <v>8</v>
      </c>
      <c r="M5" s="3">
        <v>99</v>
      </c>
      <c r="N5" s="3" t="s">
        <v>8</v>
      </c>
      <c r="O5" s="3">
        <v>99</v>
      </c>
      <c r="P5" s="3" t="s">
        <v>8</v>
      </c>
      <c r="Q5" s="3">
        <f t="shared" si="0"/>
        <v>456</v>
      </c>
      <c r="R5" s="12">
        <f t="shared" si="1"/>
        <v>91.2</v>
      </c>
      <c r="S5" s="3">
        <v>2</v>
      </c>
      <c r="T5" s="13" t="s">
        <v>4</v>
      </c>
    </row>
    <row r="6" spans="1:20" x14ac:dyDescent="0.25">
      <c r="A6" s="4">
        <v>30</v>
      </c>
      <c r="B6" s="2">
        <v>25140509</v>
      </c>
      <c r="C6" s="2" t="s">
        <v>1</v>
      </c>
      <c r="D6" s="2" t="s">
        <v>45</v>
      </c>
      <c r="E6" s="3">
        <v>90</v>
      </c>
      <c r="F6" s="3" t="s">
        <v>5</v>
      </c>
      <c r="G6" s="3">
        <v>91</v>
      </c>
      <c r="H6" s="3" t="s">
        <v>5</v>
      </c>
      <c r="I6" s="3">
        <v>82</v>
      </c>
      <c r="J6" s="3" t="s">
        <v>5</v>
      </c>
      <c r="K6" s="3">
        <v>88</v>
      </c>
      <c r="L6" s="3" t="s">
        <v>5</v>
      </c>
      <c r="M6" s="3">
        <v>94</v>
      </c>
      <c r="N6" s="3" t="s">
        <v>8</v>
      </c>
      <c r="O6" s="3">
        <v>96</v>
      </c>
      <c r="P6" s="3" t="s">
        <v>8</v>
      </c>
      <c r="Q6" s="3">
        <f t="shared" si="0"/>
        <v>445</v>
      </c>
      <c r="R6" s="12">
        <f t="shared" si="1"/>
        <v>89</v>
      </c>
      <c r="S6" s="3">
        <v>3</v>
      </c>
      <c r="T6" s="13" t="s">
        <v>4</v>
      </c>
    </row>
    <row r="7" spans="1:20" x14ac:dyDescent="0.25">
      <c r="A7" s="4">
        <v>39</v>
      </c>
      <c r="B7" s="2">
        <v>25140518</v>
      </c>
      <c r="C7" s="2" t="s">
        <v>3</v>
      </c>
      <c r="D7" s="2" t="s">
        <v>54</v>
      </c>
      <c r="E7" s="3">
        <v>93</v>
      </c>
      <c r="F7" s="3" t="s">
        <v>8</v>
      </c>
      <c r="G7" s="3">
        <v>91</v>
      </c>
      <c r="H7" s="3" t="s">
        <v>5</v>
      </c>
      <c r="I7" s="3">
        <v>64</v>
      </c>
      <c r="J7" s="3" t="s">
        <v>9</v>
      </c>
      <c r="K7" s="3">
        <v>85</v>
      </c>
      <c r="L7" s="3" t="s">
        <v>5</v>
      </c>
      <c r="M7" s="3">
        <v>91</v>
      </c>
      <c r="N7" s="3" t="s">
        <v>5</v>
      </c>
      <c r="O7" s="3">
        <v>95</v>
      </c>
      <c r="P7" s="3" t="s">
        <v>5</v>
      </c>
      <c r="Q7" s="3">
        <f t="shared" si="0"/>
        <v>424</v>
      </c>
      <c r="R7" s="12">
        <f t="shared" si="1"/>
        <v>84.8</v>
      </c>
      <c r="S7" s="3">
        <v>5</v>
      </c>
      <c r="T7" s="13" t="s">
        <v>4</v>
      </c>
    </row>
    <row r="8" spans="1:20" x14ac:dyDescent="0.25">
      <c r="A8" s="4">
        <v>20</v>
      </c>
      <c r="B8" s="2">
        <v>25140499</v>
      </c>
      <c r="C8" s="2" t="s">
        <v>1</v>
      </c>
      <c r="D8" s="2" t="s">
        <v>35</v>
      </c>
      <c r="E8" s="3">
        <v>89</v>
      </c>
      <c r="F8" s="3" t="s">
        <v>5</v>
      </c>
      <c r="G8" s="3">
        <v>92</v>
      </c>
      <c r="H8" s="3" t="s">
        <v>8</v>
      </c>
      <c r="I8" s="3">
        <v>71</v>
      </c>
      <c r="J8" s="3" t="s">
        <v>6</v>
      </c>
      <c r="K8" s="3">
        <v>75</v>
      </c>
      <c r="L8" s="3" t="s">
        <v>6</v>
      </c>
      <c r="M8" s="3">
        <v>95</v>
      </c>
      <c r="N8" s="3" t="s">
        <v>8</v>
      </c>
      <c r="O8" s="3">
        <v>96</v>
      </c>
      <c r="P8" s="3" t="s">
        <v>8</v>
      </c>
      <c r="Q8" s="3">
        <f t="shared" si="0"/>
        <v>422</v>
      </c>
      <c r="R8" s="12">
        <f t="shared" si="1"/>
        <v>84.4</v>
      </c>
      <c r="S8" s="3">
        <v>6</v>
      </c>
      <c r="T8" s="13" t="s">
        <v>4</v>
      </c>
    </row>
    <row r="9" spans="1:20" x14ac:dyDescent="0.25">
      <c r="A9" s="4">
        <v>22</v>
      </c>
      <c r="B9" s="2">
        <v>25140501</v>
      </c>
      <c r="C9" s="2" t="s">
        <v>1</v>
      </c>
      <c r="D9" s="2" t="s">
        <v>37</v>
      </c>
      <c r="E9" s="3">
        <v>91</v>
      </c>
      <c r="F9" s="3" t="s">
        <v>5</v>
      </c>
      <c r="G9" s="3">
        <v>85</v>
      </c>
      <c r="H9" s="3" t="s">
        <v>6</v>
      </c>
      <c r="I9" s="3">
        <v>53</v>
      </c>
      <c r="J9" s="3" t="s">
        <v>12</v>
      </c>
      <c r="K9" s="3">
        <v>85</v>
      </c>
      <c r="L9" s="3" t="s">
        <v>5</v>
      </c>
      <c r="M9" s="3">
        <v>93</v>
      </c>
      <c r="N9" s="3" t="s">
        <v>5</v>
      </c>
      <c r="O9" s="3">
        <v>94</v>
      </c>
      <c r="P9" s="3" t="s">
        <v>5</v>
      </c>
      <c r="Q9" s="3">
        <f t="shared" si="0"/>
        <v>407</v>
      </c>
      <c r="R9" s="12">
        <f t="shared" si="1"/>
        <v>81.400000000000006</v>
      </c>
      <c r="S9" s="3">
        <v>12</v>
      </c>
      <c r="T9" s="13" t="s">
        <v>4</v>
      </c>
    </row>
    <row r="10" spans="1:20" x14ac:dyDescent="0.25">
      <c r="A10" s="4">
        <v>21</v>
      </c>
      <c r="B10" s="2">
        <v>25140500</v>
      </c>
      <c r="C10" s="2" t="s">
        <v>3</v>
      </c>
      <c r="D10" s="2" t="s">
        <v>36</v>
      </c>
      <c r="E10" s="3">
        <v>93</v>
      </c>
      <c r="F10" s="3" t="s">
        <v>8</v>
      </c>
      <c r="G10" s="3">
        <v>83</v>
      </c>
      <c r="H10" s="3" t="s">
        <v>6</v>
      </c>
      <c r="I10" s="3">
        <v>61</v>
      </c>
      <c r="J10" s="3" t="s">
        <v>9</v>
      </c>
      <c r="K10" s="3">
        <v>74</v>
      </c>
      <c r="L10" s="3" t="s">
        <v>6</v>
      </c>
      <c r="M10" s="3">
        <v>93</v>
      </c>
      <c r="N10" s="3" t="s">
        <v>5</v>
      </c>
      <c r="O10" s="3">
        <v>94</v>
      </c>
      <c r="P10" s="3" t="s">
        <v>5</v>
      </c>
      <c r="Q10" s="3">
        <f t="shared" si="0"/>
        <v>404</v>
      </c>
      <c r="R10" s="12">
        <f t="shared" si="1"/>
        <v>80.8</v>
      </c>
      <c r="S10" s="3">
        <v>13</v>
      </c>
      <c r="T10" s="13" t="s">
        <v>4</v>
      </c>
    </row>
    <row r="11" spans="1:20" x14ac:dyDescent="0.25">
      <c r="A11" s="4">
        <v>18</v>
      </c>
      <c r="B11" s="2">
        <v>25140497</v>
      </c>
      <c r="C11" s="2" t="s">
        <v>3</v>
      </c>
      <c r="D11" s="2" t="s">
        <v>33</v>
      </c>
      <c r="E11" s="3">
        <v>92</v>
      </c>
      <c r="F11" s="3" t="s">
        <v>8</v>
      </c>
      <c r="G11" s="3">
        <v>82</v>
      </c>
      <c r="H11" s="3" t="s">
        <v>6</v>
      </c>
      <c r="I11" s="3">
        <v>53</v>
      </c>
      <c r="J11" s="3" t="s">
        <v>12</v>
      </c>
      <c r="K11" s="3">
        <v>82</v>
      </c>
      <c r="L11" s="3" t="s">
        <v>5</v>
      </c>
      <c r="M11" s="3">
        <v>92</v>
      </c>
      <c r="N11" s="3" t="s">
        <v>5</v>
      </c>
      <c r="O11" s="3">
        <v>92</v>
      </c>
      <c r="P11" s="3" t="s">
        <v>6</v>
      </c>
      <c r="Q11" s="3">
        <f t="shared" si="0"/>
        <v>401</v>
      </c>
      <c r="R11" s="12">
        <f t="shared" si="1"/>
        <v>80.2</v>
      </c>
      <c r="S11" s="3">
        <v>14</v>
      </c>
      <c r="T11" s="13" t="s">
        <v>4</v>
      </c>
    </row>
    <row r="12" spans="1:20" x14ac:dyDescent="0.25">
      <c r="A12" s="4">
        <v>31</v>
      </c>
      <c r="B12" s="2">
        <v>25140510</v>
      </c>
      <c r="C12" s="2" t="s">
        <v>3</v>
      </c>
      <c r="D12" s="2" t="s">
        <v>46</v>
      </c>
      <c r="E12" s="3">
        <v>91</v>
      </c>
      <c r="F12" s="3" t="s">
        <v>5</v>
      </c>
      <c r="G12" s="3">
        <v>81</v>
      </c>
      <c r="H12" s="3" t="s">
        <v>6</v>
      </c>
      <c r="I12" s="3">
        <v>61</v>
      </c>
      <c r="J12" s="3" t="s">
        <v>9</v>
      </c>
      <c r="K12" s="3">
        <v>72</v>
      </c>
      <c r="L12" s="3" t="s">
        <v>6</v>
      </c>
      <c r="M12" s="3">
        <v>93</v>
      </c>
      <c r="N12" s="3" t="s">
        <v>5</v>
      </c>
      <c r="O12" s="3">
        <v>94</v>
      </c>
      <c r="P12" s="3" t="s">
        <v>5</v>
      </c>
      <c r="Q12" s="3">
        <f t="shared" si="0"/>
        <v>398</v>
      </c>
      <c r="R12" s="12">
        <f t="shared" si="1"/>
        <v>79.599999999999994</v>
      </c>
      <c r="S12" s="3">
        <v>16</v>
      </c>
      <c r="T12" s="13" t="s">
        <v>4</v>
      </c>
    </row>
    <row r="13" spans="1:20" x14ac:dyDescent="0.25">
      <c r="A13" s="4">
        <v>26</v>
      </c>
      <c r="B13" s="2">
        <v>25140505</v>
      </c>
      <c r="C13" s="2" t="s">
        <v>1</v>
      </c>
      <c r="D13" s="2" t="s">
        <v>41</v>
      </c>
      <c r="E13" s="3">
        <v>86</v>
      </c>
      <c r="F13" s="3" t="s">
        <v>6</v>
      </c>
      <c r="G13" s="3">
        <v>93</v>
      </c>
      <c r="H13" s="3" t="s">
        <v>8</v>
      </c>
      <c r="I13" s="3">
        <v>63</v>
      </c>
      <c r="J13" s="3" t="s">
        <v>9</v>
      </c>
      <c r="K13" s="3">
        <v>68</v>
      </c>
      <c r="L13" s="3" t="s">
        <v>9</v>
      </c>
      <c r="M13" s="3">
        <v>86</v>
      </c>
      <c r="N13" s="3" t="s">
        <v>6</v>
      </c>
      <c r="O13" s="3">
        <v>93</v>
      </c>
      <c r="P13" s="3" t="s">
        <v>5</v>
      </c>
      <c r="Q13" s="3">
        <f t="shared" si="0"/>
        <v>396</v>
      </c>
      <c r="R13" s="12">
        <f t="shared" si="1"/>
        <v>79.2</v>
      </c>
      <c r="S13" s="3">
        <v>17</v>
      </c>
      <c r="T13" s="13" t="s">
        <v>4</v>
      </c>
    </row>
    <row r="14" spans="1:20" x14ac:dyDescent="0.25">
      <c r="A14" s="4">
        <v>34</v>
      </c>
      <c r="B14" s="2">
        <v>25140513</v>
      </c>
      <c r="C14" s="2" t="s">
        <v>3</v>
      </c>
      <c r="D14" s="2" t="s">
        <v>49</v>
      </c>
      <c r="E14" s="3">
        <v>85</v>
      </c>
      <c r="F14" s="3" t="s">
        <v>6</v>
      </c>
      <c r="G14" s="3">
        <v>87</v>
      </c>
      <c r="H14" s="3" t="s">
        <v>5</v>
      </c>
      <c r="I14" s="3">
        <v>63</v>
      </c>
      <c r="J14" s="3" t="s">
        <v>9</v>
      </c>
      <c r="K14" s="3">
        <v>62</v>
      </c>
      <c r="L14" s="3" t="s">
        <v>9</v>
      </c>
      <c r="M14" s="3">
        <v>92</v>
      </c>
      <c r="N14" s="3" t="s">
        <v>5</v>
      </c>
      <c r="O14" s="3">
        <v>93</v>
      </c>
      <c r="P14" s="3" t="s">
        <v>5</v>
      </c>
      <c r="Q14" s="3">
        <f t="shared" si="0"/>
        <v>389</v>
      </c>
      <c r="R14" s="12">
        <f t="shared" si="1"/>
        <v>77.8</v>
      </c>
      <c r="S14" s="3">
        <v>20</v>
      </c>
      <c r="T14" s="13" t="s">
        <v>4</v>
      </c>
    </row>
    <row r="15" spans="1:20" x14ac:dyDescent="0.25">
      <c r="A15" s="4">
        <v>28</v>
      </c>
      <c r="B15" s="2">
        <v>25140507</v>
      </c>
      <c r="C15" s="2" t="s">
        <v>3</v>
      </c>
      <c r="D15" s="2" t="s">
        <v>43</v>
      </c>
      <c r="E15" s="3">
        <v>85</v>
      </c>
      <c r="F15" s="3" t="s">
        <v>6</v>
      </c>
      <c r="G15" s="3">
        <v>91</v>
      </c>
      <c r="H15" s="3" t="s">
        <v>5</v>
      </c>
      <c r="I15" s="3">
        <v>51</v>
      </c>
      <c r="J15" s="3" t="s">
        <v>7</v>
      </c>
      <c r="K15" s="3">
        <v>66</v>
      </c>
      <c r="L15" s="3" t="s">
        <v>9</v>
      </c>
      <c r="M15" s="3">
        <v>91</v>
      </c>
      <c r="N15" s="3" t="s">
        <v>5</v>
      </c>
      <c r="O15" s="3">
        <v>93</v>
      </c>
      <c r="P15" s="3" t="s">
        <v>5</v>
      </c>
      <c r="Q15" s="3">
        <f t="shared" si="0"/>
        <v>384</v>
      </c>
      <c r="R15" s="12">
        <f t="shared" si="1"/>
        <v>76.8</v>
      </c>
      <c r="S15" s="3">
        <v>21</v>
      </c>
      <c r="T15" s="13" t="s">
        <v>4</v>
      </c>
    </row>
    <row r="16" spans="1:20" x14ac:dyDescent="0.25">
      <c r="A16" s="4">
        <v>33</v>
      </c>
      <c r="B16" s="2">
        <v>25140512</v>
      </c>
      <c r="C16" s="2" t="s">
        <v>3</v>
      </c>
      <c r="D16" s="2" t="s">
        <v>48</v>
      </c>
      <c r="E16" s="3">
        <v>88</v>
      </c>
      <c r="F16" s="3" t="s">
        <v>5</v>
      </c>
      <c r="G16" s="3">
        <v>89</v>
      </c>
      <c r="H16" s="3" t="s">
        <v>5</v>
      </c>
      <c r="I16" s="3">
        <v>53</v>
      </c>
      <c r="J16" s="3" t="s">
        <v>12</v>
      </c>
      <c r="K16" s="3">
        <v>63</v>
      </c>
      <c r="L16" s="3" t="s">
        <v>9</v>
      </c>
      <c r="M16" s="3">
        <v>88</v>
      </c>
      <c r="N16" s="3" t="s">
        <v>6</v>
      </c>
      <c r="O16" s="3">
        <v>93</v>
      </c>
      <c r="P16" s="3" t="s">
        <v>5</v>
      </c>
      <c r="Q16" s="3">
        <f t="shared" si="0"/>
        <v>381</v>
      </c>
      <c r="R16" s="12">
        <f t="shared" si="1"/>
        <v>76.2</v>
      </c>
      <c r="S16" s="3">
        <v>22</v>
      </c>
      <c r="T16" s="13" t="s">
        <v>4</v>
      </c>
    </row>
    <row r="17" spans="1:20" x14ac:dyDescent="0.25">
      <c r="A17" s="4">
        <v>68</v>
      </c>
      <c r="B17" s="2">
        <v>25140547</v>
      </c>
      <c r="C17" s="2" t="s">
        <v>1</v>
      </c>
      <c r="D17" s="2" t="s">
        <v>83</v>
      </c>
      <c r="E17" s="3">
        <v>83</v>
      </c>
      <c r="F17" s="3" t="s">
        <v>6</v>
      </c>
      <c r="G17" s="3">
        <v>80</v>
      </c>
      <c r="H17" s="3" t="s">
        <v>9</v>
      </c>
      <c r="I17" s="3">
        <v>50</v>
      </c>
      <c r="J17" s="3" t="s">
        <v>7</v>
      </c>
      <c r="K17" s="3">
        <v>68</v>
      </c>
      <c r="L17" s="3" t="s">
        <v>9</v>
      </c>
      <c r="M17" s="3">
        <v>87</v>
      </c>
      <c r="N17" s="3" t="s">
        <v>6</v>
      </c>
      <c r="O17" s="3">
        <v>88</v>
      </c>
      <c r="P17" s="3" t="s">
        <v>9</v>
      </c>
      <c r="Q17" s="3">
        <f t="shared" si="0"/>
        <v>368</v>
      </c>
      <c r="R17" s="12">
        <f t="shared" si="1"/>
        <v>73.599999999999994</v>
      </c>
      <c r="S17" s="3">
        <v>25</v>
      </c>
      <c r="T17" s="13" t="s">
        <v>4</v>
      </c>
    </row>
    <row r="18" spans="1:20" x14ac:dyDescent="0.25">
      <c r="A18" s="4">
        <v>27</v>
      </c>
      <c r="B18" s="2">
        <v>25140506</v>
      </c>
      <c r="C18" s="2" t="s">
        <v>3</v>
      </c>
      <c r="D18" s="2" t="s">
        <v>42</v>
      </c>
      <c r="E18" s="3">
        <v>91</v>
      </c>
      <c r="F18" s="3" t="s">
        <v>5</v>
      </c>
      <c r="G18" s="3">
        <v>82</v>
      </c>
      <c r="H18" s="3" t="s">
        <v>6</v>
      </c>
      <c r="I18" s="3">
        <v>41</v>
      </c>
      <c r="J18" s="3" t="s">
        <v>11</v>
      </c>
      <c r="K18" s="3">
        <v>67</v>
      </c>
      <c r="L18" s="3" t="s">
        <v>9</v>
      </c>
      <c r="M18" s="3">
        <v>86</v>
      </c>
      <c r="N18" s="3" t="s">
        <v>6</v>
      </c>
      <c r="O18" s="3">
        <v>92</v>
      </c>
      <c r="P18" s="3" t="s">
        <v>6</v>
      </c>
      <c r="Q18" s="3">
        <f t="shared" si="0"/>
        <v>367</v>
      </c>
      <c r="R18" s="12">
        <f t="shared" si="1"/>
        <v>73.400000000000006</v>
      </c>
      <c r="S18" s="3">
        <v>26</v>
      </c>
      <c r="T18" s="13" t="s">
        <v>4</v>
      </c>
    </row>
    <row r="19" spans="1:20" x14ac:dyDescent="0.25">
      <c r="A19" s="4">
        <v>71</v>
      </c>
      <c r="B19" s="2">
        <v>25140550</v>
      </c>
      <c r="C19" s="2" t="s">
        <v>1</v>
      </c>
      <c r="D19" s="2" t="s">
        <v>86</v>
      </c>
      <c r="E19" s="3">
        <v>88</v>
      </c>
      <c r="F19" s="3" t="s">
        <v>5</v>
      </c>
      <c r="G19" s="3">
        <v>82</v>
      </c>
      <c r="H19" s="3" t="s">
        <v>6</v>
      </c>
      <c r="I19" s="3">
        <v>40</v>
      </c>
      <c r="J19" s="3" t="s">
        <v>11</v>
      </c>
      <c r="K19" s="3">
        <v>65</v>
      </c>
      <c r="L19" s="3" t="s">
        <v>9</v>
      </c>
      <c r="M19" s="3">
        <v>91</v>
      </c>
      <c r="N19" s="3" t="s">
        <v>5</v>
      </c>
      <c r="O19" s="3">
        <v>92</v>
      </c>
      <c r="P19" s="3" t="s">
        <v>6</v>
      </c>
      <c r="Q19" s="3">
        <f t="shared" si="0"/>
        <v>366</v>
      </c>
      <c r="R19" s="12">
        <f t="shared" si="1"/>
        <v>73.2</v>
      </c>
      <c r="S19" s="3">
        <v>28</v>
      </c>
      <c r="T19" s="13" t="s">
        <v>4</v>
      </c>
    </row>
    <row r="20" spans="1:20" x14ac:dyDescent="0.25">
      <c r="A20" s="4">
        <v>19</v>
      </c>
      <c r="B20" s="2">
        <v>25140498</v>
      </c>
      <c r="C20" s="2" t="s">
        <v>1</v>
      </c>
      <c r="D20" s="2" t="s">
        <v>34</v>
      </c>
      <c r="E20" s="3">
        <v>87</v>
      </c>
      <c r="F20" s="3" t="s">
        <v>5</v>
      </c>
      <c r="G20" s="3">
        <v>79</v>
      </c>
      <c r="H20" s="3" t="s">
        <v>9</v>
      </c>
      <c r="I20" s="3">
        <v>43</v>
      </c>
      <c r="J20" s="3" t="s">
        <v>11</v>
      </c>
      <c r="K20" s="3">
        <v>62</v>
      </c>
      <c r="L20" s="3" t="s">
        <v>9</v>
      </c>
      <c r="M20" s="3">
        <v>85</v>
      </c>
      <c r="N20" s="3" t="s">
        <v>6</v>
      </c>
      <c r="O20" s="3">
        <v>88</v>
      </c>
      <c r="P20" s="3" t="s">
        <v>9</v>
      </c>
      <c r="Q20" s="3">
        <f t="shared" si="0"/>
        <v>356</v>
      </c>
      <c r="R20" s="12">
        <f t="shared" si="1"/>
        <v>71.2</v>
      </c>
      <c r="S20" s="3">
        <v>29</v>
      </c>
      <c r="T20" s="13" t="s">
        <v>4</v>
      </c>
    </row>
    <row r="21" spans="1:20" x14ac:dyDescent="0.25">
      <c r="A21" s="4">
        <v>23</v>
      </c>
      <c r="B21" s="2">
        <v>25140502</v>
      </c>
      <c r="C21" s="2" t="s">
        <v>3</v>
      </c>
      <c r="D21" s="2" t="s">
        <v>38</v>
      </c>
      <c r="E21" s="3">
        <v>82</v>
      </c>
      <c r="F21" s="3" t="s">
        <v>6</v>
      </c>
      <c r="G21" s="3">
        <v>76</v>
      </c>
      <c r="H21" s="3" t="s">
        <v>9</v>
      </c>
      <c r="I21" s="3">
        <v>50</v>
      </c>
      <c r="J21" s="3" t="s">
        <v>7</v>
      </c>
      <c r="K21" s="3">
        <v>61</v>
      </c>
      <c r="L21" s="3" t="s">
        <v>9</v>
      </c>
      <c r="M21" s="3">
        <v>86</v>
      </c>
      <c r="N21" s="3" t="s">
        <v>6</v>
      </c>
      <c r="O21" s="3">
        <v>87</v>
      </c>
      <c r="P21" s="3" t="s">
        <v>9</v>
      </c>
      <c r="Q21" s="3">
        <f t="shared" si="0"/>
        <v>355</v>
      </c>
      <c r="R21" s="12">
        <f t="shared" si="1"/>
        <v>71</v>
      </c>
      <c r="S21" s="3">
        <v>30</v>
      </c>
      <c r="T21" s="13" t="s">
        <v>4</v>
      </c>
    </row>
    <row r="22" spans="1:20" x14ac:dyDescent="0.25">
      <c r="A22" s="4">
        <v>25</v>
      </c>
      <c r="B22" s="2">
        <v>25140504</v>
      </c>
      <c r="C22" s="2" t="s">
        <v>1</v>
      </c>
      <c r="D22" s="2" t="s">
        <v>40</v>
      </c>
      <c r="E22" s="3">
        <v>82</v>
      </c>
      <c r="F22" s="3" t="s">
        <v>6</v>
      </c>
      <c r="G22" s="3">
        <v>84</v>
      </c>
      <c r="H22" s="3" t="s">
        <v>6</v>
      </c>
      <c r="I22" s="3">
        <v>46</v>
      </c>
      <c r="J22" s="3" t="s">
        <v>7</v>
      </c>
      <c r="K22" s="3">
        <v>62</v>
      </c>
      <c r="L22" s="3" t="s">
        <v>9</v>
      </c>
      <c r="M22" s="3">
        <v>80</v>
      </c>
      <c r="N22" s="3" t="s">
        <v>9</v>
      </c>
      <c r="O22" s="3">
        <v>89</v>
      </c>
      <c r="P22" s="3" t="s">
        <v>6</v>
      </c>
      <c r="Q22" s="3">
        <f t="shared" si="0"/>
        <v>354</v>
      </c>
      <c r="R22" s="12">
        <f t="shared" si="1"/>
        <v>70.8</v>
      </c>
      <c r="S22" s="3">
        <v>31</v>
      </c>
      <c r="T22" s="13" t="s">
        <v>4</v>
      </c>
    </row>
    <row r="23" spans="1:20" x14ac:dyDescent="0.25">
      <c r="A23" s="4">
        <v>70</v>
      </c>
      <c r="B23" s="2">
        <v>25140549</v>
      </c>
      <c r="C23" s="2" t="s">
        <v>3</v>
      </c>
      <c r="D23" s="2" t="s">
        <v>85</v>
      </c>
      <c r="E23" s="3">
        <v>86</v>
      </c>
      <c r="F23" s="3" t="s">
        <v>6</v>
      </c>
      <c r="G23" s="3">
        <v>66</v>
      </c>
      <c r="H23" s="3" t="s">
        <v>7</v>
      </c>
      <c r="I23" s="3">
        <v>46</v>
      </c>
      <c r="J23" s="3" t="s">
        <v>7</v>
      </c>
      <c r="K23" s="3">
        <v>63</v>
      </c>
      <c r="L23" s="3" t="s">
        <v>9</v>
      </c>
      <c r="M23" s="3">
        <v>77</v>
      </c>
      <c r="N23" s="3" t="s">
        <v>9</v>
      </c>
      <c r="O23" s="3">
        <v>85</v>
      </c>
      <c r="P23" s="3" t="s">
        <v>12</v>
      </c>
      <c r="Q23" s="3">
        <f t="shared" si="0"/>
        <v>338</v>
      </c>
      <c r="R23" s="12">
        <f t="shared" si="1"/>
        <v>67.599999999999994</v>
      </c>
      <c r="S23" s="3">
        <v>38</v>
      </c>
      <c r="T23" s="13" t="s">
        <v>4</v>
      </c>
    </row>
    <row r="24" spans="1:20" x14ac:dyDescent="0.25">
      <c r="A24" s="4">
        <v>35</v>
      </c>
      <c r="B24" s="2">
        <v>25140514</v>
      </c>
      <c r="C24" s="2" t="s">
        <v>3</v>
      </c>
      <c r="D24" s="2" t="s">
        <v>50</v>
      </c>
      <c r="E24" s="3">
        <v>76</v>
      </c>
      <c r="F24" s="3" t="s">
        <v>9</v>
      </c>
      <c r="G24" s="3">
        <v>70</v>
      </c>
      <c r="H24" s="3" t="s">
        <v>12</v>
      </c>
      <c r="I24" s="3">
        <v>48</v>
      </c>
      <c r="J24" s="3" t="s">
        <v>7</v>
      </c>
      <c r="K24" s="3">
        <v>51</v>
      </c>
      <c r="L24" s="3" t="s">
        <v>7</v>
      </c>
      <c r="M24" s="3">
        <v>86</v>
      </c>
      <c r="N24" s="3" t="s">
        <v>6</v>
      </c>
      <c r="O24" s="3">
        <v>84</v>
      </c>
      <c r="P24" s="3" t="s">
        <v>12</v>
      </c>
      <c r="Q24" s="3">
        <f t="shared" si="0"/>
        <v>331</v>
      </c>
      <c r="R24" s="12">
        <f t="shared" si="1"/>
        <v>66.2</v>
      </c>
      <c r="S24" s="3">
        <v>41</v>
      </c>
      <c r="T24" s="13" t="s">
        <v>4</v>
      </c>
    </row>
    <row r="25" spans="1:20" x14ac:dyDescent="0.25">
      <c r="A25" s="4">
        <v>74</v>
      </c>
      <c r="B25" s="2">
        <v>25140554</v>
      </c>
      <c r="C25" s="2" t="s">
        <v>1</v>
      </c>
      <c r="D25" s="2" t="s">
        <v>89</v>
      </c>
      <c r="E25" s="3">
        <v>69</v>
      </c>
      <c r="F25" s="3" t="s">
        <v>7</v>
      </c>
      <c r="G25" s="3">
        <v>75</v>
      </c>
      <c r="H25" s="3" t="s">
        <v>9</v>
      </c>
      <c r="I25" s="3">
        <v>46</v>
      </c>
      <c r="J25" s="3" t="s">
        <v>7</v>
      </c>
      <c r="K25" s="3">
        <v>64</v>
      </c>
      <c r="L25" s="3" t="s">
        <v>9</v>
      </c>
      <c r="M25" s="3">
        <v>73</v>
      </c>
      <c r="N25" s="3" t="s">
        <v>12</v>
      </c>
      <c r="O25" s="3">
        <v>82</v>
      </c>
      <c r="P25" s="3" t="s">
        <v>12</v>
      </c>
      <c r="Q25" s="3">
        <f t="shared" si="0"/>
        <v>327</v>
      </c>
      <c r="R25" s="12">
        <f t="shared" si="1"/>
        <v>65.400000000000006</v>
      </c>
      <c r="S25" s="3">
        <v>44</v>
      </c>
      <c r="T25" s="13" t="s">
        <v>4</v>
      </c>
    </row>
    <row r="26" spans="1:20" x14ac:dyDescent="0.25">
      <c r="A26" s="4">
        <v>79</v>
      </c>
      <c r="B26" s="2">
        <v>25140559</v>
      </c>
      <c r="C26" s="2" t="s">
        <v>1</v>
      </c>
      <c r="D26" s="2" t="s">
        <v>94</v>
      </c>
      <c r="E26" s="3">
        <v>81</v>
      </c>
      <c r="F26" s="3" t="s">
        <v>9</v>
      </c>
      <c r="G26" s="3">
        <v>76</v>
      </c>
      <c r="H26" s="3" t="s">
        <v>9</v>
      </c>
      <c r="I26" s="3">
        <v>46</v>
      </c>
      <c r="J26" s="3" t="s">
        <v>7</v>
      </c>
      <c r="K26" s="3">
        <v>51</v>
      </c>
      <c r="L26" s="3" t="s">
        <v>7</v>
      </c>
      <c r="M26" s="3">
        <v>72</v>
      </c>
      <c r="N26" s="3" t="s">
        <v>12</v>
      </c>
      <c r="O26" s="3">
        <v>85</v>
      </c>
      <c r="P26" s="3" t="s">
        <v>12</v>
      </c>
      <c r="Q26" s="3">
        <f t="shared" si="0"/>
        <v>326</v>
      </c>
      <c r="R26" s="12">
        <f t="shared" si="1"/>
        <v>65.2</v>
      </c>
      <c r="S26" s="3">
        <v>45</v>
      </c>
      <c r="T26" s="13" t="s">
        <v>4</v>
      </c>
    </row>
    <row r="27" spans="1:20" x14ac:dyDescent="0.25">
      <c r="A27" s="4">
        <v>32</v>
      </c>
      <c r="B27" s="2">
        <v>25140511</v>
      </c>
      <c r="C27" s="2" t="s">
        <v>1</v>
      </c>
      <c r="D27" s="2" t="s">
        <v>47</v>
      </c>
      <c r="E27" s="3">
        <v>75</v>
      </c>
      <c r="F27" s="3" t="s">
        <v>12</v>
      </c>
      <c r="G27" s="3">
        <v>78</v>
      </c>
      <c r="H27" s="3" t="s">
        <v>9</v>
      </c>
      <c r="I27" s="3">
        <v>42</v>
      </c>
      <c r="J27" s="3" t="s">
        <v>11</v>
      </c>
      <c r="K27" s="3">
        <v>44</v>
      </c>
      <c r="L27" s="3" t="s">
        <v>11</v>
      </c>
      <c r="M27" s="3">
        <v>80</v>
      </c>
      <c r="N27" s="3" t="s">
        <v>9</v>
      </c>
      <c r="O27" s="3">
        <v>84</v>
      </c>
      <c r="P27" s="3" t="s">
        <v>12</v>
      </c>
      <c r="Q27" s="3">
        <f t="shared" si="0"/>
        <v>319</v>
      </c>
      <c r="R27" s="12">
        <f t="shared" si="1"/>
        <v>63.8</v>
      </c>
      <c r="S27" s="3">
        <v>47</v>
      </c>
      <c r="T27" s="13" t="s">
        <v>4</v>
      </c>
    </row>
    <row r="28" spans="1:20" x14ac:dyDescent="0.25">
      <c r="A28" s="4">
        <v>78</v>
      </c>
      <c r="B28" s="2">
        <v>25140558</v>
      </c>
      <c r="C28" s="2" t="s">
        <v>1</v>
      </c>
      <c r="D28" s="2" t="s">
        <v>93</v>
      </c>
      <c r="E28" s="3">
        <v>76</v>
      </c>
      <c r="F28" s="3" t="s">
        <v>9</v>
      </c>
      <c r="G28" s="3">
        <v>65</v>
      </c>
      <c r="H28" s="3" t="s">
        <v>7</v>
      </c>
      <c r="I28" s="3">
        <v>38</v>
      </c>
      <c r="J28" s="3" t="s">
        <v>10</v>
      </c>
      <c r="K28" s="3">
        <v>61</v>
      </c>
      <c r="L28" s="3" t="s">
        <v>9</v>
      </c>
      <c r="M28" s="3">
        <v>72</v>
      </c>
      <c r="N28" s="3" t="s">
        <v>12</v>
      </c>
      <c r="O28" s="3">
        <v>81</v>
      </c>
      <c r="P28" s="3" t="s">
        <v>7</v>
      </c>
      <c r="Q28" s="3">
        <f t="shared" si="0"/>
        <v>312</v>
      </c>
      <c r="R28" s="12">
        <f t="shared" si="1"/>
        <v>62.4</v>
      </c>
      <c r="S28" s="3">
        <v>49</v>
      </c>
      <c r="T28" s="13" t="s">
        <v>4</v>
      </c>
    </row>
    <row r="29" spans="1:20" x14ac:dyDescent="0.25">
      <c r="A29" s="4">
        <v>29</v>
      </c>
      <c r="B29" s="2">
        <v>25140508</v>
      </c>
      <c r="C29" s="2" t="s">
        <v>1</v>
      </c>
      <c r="D29" s="2" t="s">
        <v>44</v>
      </c>
      <c r="E29" s="3">
        <v>62</v>
      </c>
      <c r="F29" s="3" t="s">
        <v>7</v>
      </c>
      <c r="G29" s="3">
        <v>81</v>
      </c>
      <c r="H29" s="3" t="s">
        <v>6</v>
      </c>
      <c r="I29" s="3">
        <v>46</v>
      </c>
      <c r="J29" s="3" t="s">
        <v>7</v>
      </c>
      <c r="K29" s="3">
        <v>51</v>
      </c>
      <c r="L29" s="3" t="s">
        <v>7</v>
      </c>
      <c r="M29" s="3">
        <v>63</v>
      </c>
      <c r="N29" s="3" t="s">
        <v>7</v>
      </c>
      <c r="O29" s="3">
        <v>80</v>
      </c>
      <c r="P29" s="3" t="s">
        <v>7</v>
      </c>
      <c r="Q29" s="3">
        <f t="shared" si="0"/>
        <v>303</v>
      </c>
      <c r="R29" s="12">
        <f t="shared" si="1"/>
        <v>60.6</v>
      </c>
      <c r="S29" s="3">
        <v>52</v>
      </c>
      <c r="T29" s="13" t="s">
        <v>4</v>
      </c>
    </row>
    <row r="30" spans="1:20" x14ac:dyDescent="0.25">
      <c r="A30" s="4">
        <v>38</v>
      </c>
      <c r="B30" s="2">
        <v>25140517</v>
      </c>
      <c r="C30" s="2" t="s">
        <v>3</v>
      </c>
      <c r="D30" s="2" t="s">
        <v>53</v>
      </c>
      <c r="E30" s="3">
        <v>71</v>
      </c>
      <c r="F30" s="3" t="s">
        <v>12</v>
      </c>
      <c r="G30" s="3">
        <v>65</v>
      </c>
      <c r="H30" s="3" t="s">
        <v>7</v>
      </c>
      <c r="I30" s="3">
        <v>40</v>
      </c>
      <c r="J30" s="3" t="s">
        <v>11</v>
      </c>
      <c r="K30" s="3">
        <v>49</v>
      </c>
      <c r="L30" s="3" t="s">
        <v>7</v>
      </c>
      <c r="M30" s="3">
        <v>77</v>
      </c>
      <c r="N30" s="3" t="s">
        <v>9</v>
      </c>
      <c r="O30" s="3">
        <v>81</v>
      </c>
      <c r="P30" s="3" t="s">
        <v>7</v>
      </c>
      <c r="Q30" s="3">
        <f t="shared" si="0"/>
        <v>302</v>
      </c>
      <c r="R30" s="12">
        <f t="shared" si="1"/>
        <v>60.4</v>
      </c>
      <c r="S30" s="3">
        <v>53</v>
      </c>
      <c r="T30" s="13" t="s">
        <v>4</v>
      </c>
    </row>
    <row r="31" spans="1:20" x14ac:dyDescent="0.25">
      <c r="A31" s="4">
        <v>76</v>
      </c>
      <c r="B31" s="2">
        <v>25140556</v>
      </c>
      <c r="C31" s="2" t="s">
        <v>1</v>
      </c>
      <c r="D31" s="2" t="s">
        <v>91</v>
      </c>
      <c r="E31" s="3">
        <v>74</v>
      </c>
      <c r="F31" s="3" t="s">
        <v>12</v>
      </c>
      <c r="G31" s="3">
        <v>59</v>
      </c>
      <c r="H31" s="3" t="s">
        <v>11</v>
      </c>
      <c r="I31" s="3">
        <v>49</v>
      </c>
      <c r="J31" s="3" t="s">
        <v>7</v>
      </c>
      <c r="K31" s="3">
        <v>50</v>
      </c>
      <c r="L31" s="3" t="s">
        <v>7</v>
      </c>
      <c r="M31" s="3">
        <v>70</v>
      </c>
      <c r="N31" s="3" t="s">
        <v>12</v>
      </c>
      <c r="O31" s="3">
        <v>78</v>
      </c>
      <c r="P31" s="3" t="s">
        <v>7</v>
      </c>
      <c r="Q31" s="3">
        <f t="shared" si="0"/>
        <v>302</v>
      </c>
      <c r="R31" s="12">
        <f t="shared" si="1"/>
        <v>60.4</v>
      </c>
      <c r="S31" s="3">
        <v>55</v>
      </c>
      <c r="T31" s="13" t="s">
        <v>4</v>
      </c>
    </row>
    <row r="32" spans="1:20" x14ac:dyDescent="0.25">
      <c r="A32" s="4">
        <v>75</v>
      </c>
      <c r="B32" s="2">
        <v>25140555</v>
      </c>
      <c r="C32" s="2" t="s">
        <v>3</v>
      </c>
      <c r="D32" s="2" t="s">
        <v>90</v>
      </c>
      <c r="E32" s="3">
        <v>85</v>
      </c>
      <c r="F32" s="3" t="s">
        <v>6</v>
      </c>
      <c r="G32" s="3">
        <v>63</v>
      </c>
      <c r="H32" s="3" t="s">
        <v>7</v>
      </c>
      <c r="I32" s="3">
        <v>35</v>
      </c>
      <c r="J32" s="3" t="s">
        <v>10</v>
      </c>
      <c r="K32" s="3">
        <v>50</v>
      </c>
      <c r="L32" s="3" t="s">
        <v>7</v>
      </c>
      <c r="M32" s="3">
        <v>64</v>
      </c>
      <c r="N32" s="3" t="s">
        <v>7</v>
      </c>
      <c r="O32" s="3">
        <v>81</v>
      </c>
      <c r="P32" s="3" t="s">
        <v>7</v>
      </c>
      <c r="Q32" s="3">
        <f t="shared" si="0"/>
        <v>297</v>
      </c>
      <c r="R32" s="12">
        <f t="shared" si="1"/>
        <v>59.4</v>
      </c>
      <c r="S32" s="3">
        <v>58</v>
      </c>
      <c r="T32" s="13" t="s">
        <v>4</v>
      </c>
    </row>
    <row r="33" spans="1:20" x14ac:dyDescent="0.25">
      <c r="A33" s="4">
        <v>80</v>
      </c>
      <c r="B33" s="2">
        <v>25140560</v>
      </c>
      <c r="C33" s="2" t="s">
        <v>1</v>
      </c>
      <c r="D33" s="2" t="s">
        <v>95</v>
      </c>
      <c r="E33" s="37">
        <v>74</v>
      </c>
      <c r="F33" s="37" t="s">
        <v>12</v>
      </c>
      <c r="G33" s="37">
        <v>56</v>
      </c>
      <c r="H33" s="37" t="s">
        <v>11</v>
      </c>
      <c r="I33" s="37">
        <v>38</v>
      </c>
      <c r="J33" s="37" t="s">
        <v>10</v>
      </c>
      <c r="K33" s="37">
        <v>61</v>
      </c>
      <c r="L33" s="37" t="s">
        <v>9</v>
      </c>
      <c r="M33" s="37">
        <v>61</v>
      </c>
      <c r="N33" s="37" t="s">
        <v>7</v>
      </c>
      <c r="O33" s="37">
        <v>77</v>
      </c>
      <c r="P33" s="37" t="s">
        <v>7</v>
      </c>
      <c r="Q33" s="37">
        <f t="shared" si="0"/>
        <v>290</v>
      </c>
      <c r="R33" s="12">
        <f t="shared" si="1"/>
        <v>58</v>
      </c>
      <c r="S33" s="37">
        <v>62</v>
      </c>
      <c r="T33" s="13" t="s">
        <v>4</v>
      </c>
    </row>
    <row r="34" spans="1:20" x14ac:dyDescent="0.25">
      <c r="A34" s="4">
        <v>67</v>
      </c>
      <c r="B34" s="2">
        <v>25140546</v>
      </c>
      <c r="C34" s="2" t="s">
        <v>1</v>
      </c>
      <c r="D34" s="2" t="s">
        <v>82</v>
      </c>
      <c r="E34" s="3">
        <v>71</v>
      </c>
      <c r="F34" s="3" t="s">
        <v>12</v>
      </c>
      <c r="G34" s="3">
        <v>62</v>
      </c>
      <c r="H34" s="3" t="s">
        <v>11</v>
      </c>
      <c r="I34" s="3">
        <v>34</v>
      </c>
      <c r="J34" s="3" t="s">
        <v>10</v>
      </c>
      <c r="K34" s="3">
        <v>36</v>
      </c>
      <c r="L34" s="3" t="s">
        <v>10</v>
      </c>
      <c r="M34" s="3">
        <v>78</v>
      </c>
      <c r="N34" s="3" t="s">
        <v>9</v>
      </c>
      <c r="O34" s="3">
        <v>83</v>
      </c>
      <c r="P34" s="3" t="s">
        <v>12</v>
      </c>
      <c r="Q34" s="3">
        <f t="shared" si="0"/>
        <v>281</v>
      </c>
      <c r="R34" s="12">
        <f t="shared" si="1"/>
        <v>56.2</v>
      </c>
      <c r="S34" s="3">
        <v>65</v>
      </c>
      <c r="T34" s="13" t="s">
        <v>4</v>
      </c>
    </row>
    <row r="35" spans="1:20" x14ac:dyDescent="0.25">
      <c r="A35" s="4">
        <v>24</v>
      </c>
      <c r="B35" s="2">
        <v>25140503</v>
      </c>
      <c r="C35" s="2" t="s">
        <v>1</v>
      </c>
      <c r="D35" s="2" t="s">
        <v>39</v>
      </c>
      <c r="E35" s="3">
        <v>62</v>
      </c>
      <c r="F35" s="3" t="s">
        <v>7</v>
      </c>
      <c r="G35" s="3">
        <v>65</v>
      </c>
      <c r="H35" s="3" t="s">
        <v>7</v>
      </c>
      <c r="I35" s="3">
        <v>45</v>
      </c>
      <c r="J35" s="3" t="s">
        <v>7</v>
      </c>
      <c r="K35" s="3">
        <v>40</v>
      </c>
      <c r="L35" s="3" t="s">
        <v>11</v>
      </c>
      <c r="M35" s="3">
        <v>62</v>
      </c>
      <c r="N35" s="3" t="s">
        <v>7</v>
      </c>
      <c r="O35" s="3">
        <v>76</v>
      </c>
      <c r="P35" s="3" t="s">
        <v>11</v>
      </c>
      <c r="Q35" s="3">
        <f t="shared" si="0"/>
        <v>274</v>
      </c>
      <c r="R35" s="12">
        <f t="shared" si="1"/>
        <v>54.8</v>
      </c>
      <c r="S35" s="3">
        <v>68</v>
      </c>
      <c r="T35" s="13" t="s">
        <v>4</v>
      </c>
    </row>
    <row r="36" spans="1:20" x14ac:dyDescent="0.25">
      <c r="A36" s="4">
        <v>73</v>
      </c>
      <c r="B36" s="2">
        <v>25140553</v>
      </c>
      <c r="C36" s="2" t="s">
        <v>1</v>
      </c>
      <c r="D36" s="2" t="s">
        <v>88</v>
      </c>
      <c r="E36" s="3">
        <v>72</v>
      </c>
      <c r="F36" s="3" t="s">
        <v>12</v>
      </c>
      <c r="G36" s="3">
        <v>63</v>
      </c>
      <c r="H36" s="3" t="s">
        <v>7</v>
      </c>
      <c r="I36" s="3">
        <v>35</v>
      </c>
      <c r="J36" s="3" t="s">
        <v>10</v>
      </c>
      <c r="K36" s="3">
        <v>43</v>
      </c>
      <c r="L36" s="3" t="s">
        <v>11</v>
      </c>
      <c r="M36" s="3">
        <v>55</v>
      </c>
      <c r="N36" s="3" t="s">
        <v>11</v>
      </c>
      <c r="O36" s="3">
        <v>77</v>
      </c>
      <c r="P36" s="3" t="s">
        <v>7</v>
      </c>
      <c r="Q36" s="3">
        <f t="shared" si="0"/>
        <v>268</v>
      </c>
      <c r="R36" s="12">
        <f t="shared" si="1"/>
        <v>53.6</v>
      </c>
      <c r="S36" s="3">
        <v>70</v>
      </c>
      <c r="T36" s="13" t="s">
        <v>4</v>
      </c>
    </row>
    <row r="37" spans="1:20" x14ac:dyDescent="0.25">
      <c r="A37" s="4">
        <v>66</v>
      </c>
      <c r="B37" s="2">
        <v>25140545</v>
      </c>
      <c r="C37" s="2" t="s">
        <v>3</v>
      </c>
      <c r="D37" s="2" t="s">
        <v>81</v>
      </c>
      <c r="E37" s="3">
        <v>71</v>
      </c>
      <c r="F37" s="3" t="s">
        <v>12</v>
      </c>
      <c r="G37" s="3">
        <v>51</v>
      </c>
      <c r="H37" s="3" t="s">
        <v>10</v>
      </c>
      <c r="I37" s="3">
        <v>39</v>
      </c>
      <c r="J37" s="3" t="s">
        <v>11</v>
      </c>
      <c r="K37" s="3">
        <v>40</v>
      </c>
      <c r="L37" s="3" t="s">
        <v>11</v>
      </c>
      <c r="M37" s="3">
        <v>64</v>
      </c>
      <c r="N37" s="3" t="s">
        <v>7</v>
      </c>
      <c r="O37" s="3">
        <v>76</v>
      </c>
      <c r="P37" s="3" t="s">
        <v>11</v>
      </c>
      <c r="Q37" s="3">
        <f t="shared" si="0"/>
        <v>265</v>
      </c>
      <c r="R37" s="12">
        <f t="shared" si="1"/>
        <v>53</v>
      </c>
      <c r="S37" s="3">
        <v>71</v>
      </c>
      <c r="T37" s="13" t="s">
        <v>4</v>
      </c>
    </row>
    <row r="38" spans="1:20" x14ac:dyDescent="0.25">
      <c r="A38" s="4">
        <v>65</v>
      </c>
      <c r="B38" s="2">
        <v>25140544</v>
      </c>
      <c r="C38" s="2" t="s">
        <v>3</v>
      </c>
      <c r="D38" s="2" t="s">
        <v>80</v>
      </c>
      <c r="E38" s="37">
        <v>69</v>
      </c>
      <c r="F38" s="37" t="s">
        <v>7</v>
      </c>
      <c r="G38" s="37">
        <v>56</v>
      </c>
      <c r="H38" s="37" t="s">
        <v>11</v>
      </c>
      <c r="I38" s="37">
        <v>37</v>
      </c>
      <c r="J38" s="37" t="s">
        <v>10</v>
      </c>
      <c r="K38" s="37">
        <v>39</v>
      </c>
      <c r="L38" s="37" t="s">
        <v>10</v>
      </c>
      <c r="M38" s="37">
        <v>62</v>
      </c>
      <c r="N38" s="37" t="s">
        <v>7</v>
      </c>
      <c r="O38" s="37">
        <v>75</v>
      </c>
      <c r="P38" s="37" t="s">
        <v>11</v>
      </c>
      <c r="Q38" s="37">
        <f t="shared" si="0"/>
        <v>263</v>
      </c>
      <c r="R38" s="12">
        <f t="shared" si="1"/>
        <v>52.6</v>
      </c>
      <c r="S38" s="37">
        <v>73</v>
      </c>
      <c r="T38" s="13" t="s">
        <v>4</v>
      </c>
    </row>
    <row r="39" spans="1:20" x14ac:dyDescent="0.25">
      <c r="A39" s="4">
        <v>69</v>
      </c>
      <c r="B39" s="2">
        <v>25140548</v>
      </c>
      <c r="C39" s="2" t="s">
        <v>3</v>
      </c>
      <c r="D39" s="2" t="s">
        <v>84</v>
      </c>
      <c r="E39" s="3">
        <v>46</v>
      </c>
      <c r="F39" s="3" t="s">
        <v>10</v>
      </c>
      <c r="G39" s="3">
        <v>63</v>
      </c>
      <c r="H39" s="3" t="s">
        <v>7</v>
      </c>
      <c r="I39" s="3">
        <v>37</v>
      </c>
      <c r="J39" s="3" t="s">
        <v>10</v>
      </c>
      <c r="K39" s="3">
        <v>49</v>
      </c>
      <c r="L39" s="3" t="s">
        <v>7</v>
      </c>
      <c r="M39" s="3">
        <v>63</v>
      </c>
      <c r="N39" s="3" t="s">
        <v>7</v>
      </c>
      <c r="O39" s="3">
        <v>71</v>
      </c>
      <c r="P39" s="3" t="s">
        <v>11</v>
      </c>
      <c r="Q39" s="3">
        <f t="shared" si="0"/>
        <v>258</v>
      </c>
      <c r="R39" s="12">
        <f t="shared" si="1"/>
        <v>51.6</v>
      </c>
      <c r="S39" s="3">
        <v>74</v>
      </c>
      <c r="T39" s="13" t="s">
        <v>4</v>
      </c>
    </row>
    <row r="40" spans="1:20" x14ac:dyDescent="0.25">
      <c r="A40" s="4">
        <v>72</v>
      </c>
      <c r="B40" s="2">
        <v>25140551</v>
      </c>
      <c r="C40" s="2" t="s">
        <v>1</v>
      </c>
      <c r="D40" s="2" t="s">
        <v>87</v>
      </c>
      <c r="E40" s="3">
        <v>69</v>
      </c>
      <c r="F40" s="3" t="s">
        <v>7</v>
      </c>
      <c r="G40" s="3">
        <v>58</v>
      </c>
      <c r="H40" s="3" t="s">
        <v>11</v>
      </c>
      <c r="I40" s="3">
        <v>37</v>
      </c>
      <c r="J40" s="3" t="s">
        <v>10</v>
      </c>
      <c r="K40" s="3">
        <v>39</v>
      </c>
      <c r="L40" s="3" t="s">
        <v>10</v>
      </c>
      <c r="M40" s="3">
        <v>54</v>
      </c>
      <c r="N40" s="3" t="s">
        <v>11</v>
      </c>
      <c r="O40" s="3">
        <v>73</v>
      </c>
      <c r="P40" s="3" t="s">
        <v>11</v>
      </c>
      <c r="Q40" s="3">
        <f t="shared" si="0"/>
        <v>257</v>
      </c>
      <c r="R40" s="12">
        <f t="shared" si="1"/>
        <v>51.4</v>
      </c>
      <c r="S40" s="3">
        <v>75</v>
      </c>
      <c r="T40" s="13" t="s">
        <v>4</v>
      </c>
    </row>
    <row r="41" spans="1:20" x14ac:dyDescent="0.25">
      <c r="A41" s="8">
        <v>77</v>
      </c>
      <c r="B41" s="9">
        <v>25140557</v>
      </c>
      <c r="C41" s="9" t="s">
        <v>1</v>
      </c>
      <c r="D41" s="9" t="s">
        <v>92</v>
      </c>
      <c r="E41" s="10">
        <v>60</v>
      </c>
      <c r="F41" s="10" t="s">
        <v>11</v>
      </c>
      <c r="G41" s="10">
        <v>54</v>
      </c>
      <c r="H41" s="10" t="s">
        <v>10</v>
      </c>
      <c r="I41" s="10">
        <v>35</v>
      </c>
      <c r="J41" s="10" t="s">
        <v>10</v>
      </c>
      <c r="K41" s="10">
        <v>39</v>
      </c>
      <c r="L41" s="10" t="s">
        <v>10</v>
      </c>
      <c r="M41" s="10">
        <v>54</v>
      </c>
      <c r="N41" s="10" t="s">
        <v>11</v>
      </c>
      <c r="O41" s="10">
        <v>71</v>
      </c>
      <c r="P41" s="10" t="s">
        <v>11</v>
      </c>
      <c r="Q41" s="10">
        <f t="shared" si="0"/>
        <v>242</v>
      </c>
      <c r="R41" s="14">
        <f t="shared" si="1"/>
        <v>48.4</v>
      </c>
      <c r="S41" s="10">
        <v>79</v>
      </c>
      <c r="T41" s="15" t="s">
        <v>4</v>
      </c>
    </row>
    <row r="42" spans="1:20" x14ac:dyDescent="0.25">
      <c r="A42" s="31"/>
      <c r="B42" s="32"/>
      <c r="C42" s="32"/>
      <c r="D42" s="32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3"/>
      <c r="S42" s="31"/>
      <c r="T42" s="31"/>
    </row>
    <row r="43" spans="1:20" x14ac:dyDescent="0.25">
      <c r="D43" s="46" t="s">
        <v>129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 t="s">
        <v>128</v>
      </c>
      <c r="R43" s="46"/>
      <c r="S43" s="46" t="s">
        <v>130</v>
      </c>
      <c r="T43" s="46"/>
    </row>
    <row r="44" spans="1:20" x14ac:dyDescent="0.25">
      <c r="D44" s="34"/>
      <c r="E44" s="46" t="s">
        <v>122</v>
      </c>
      <c r="F44" s="46"/>
      <c r="G44" s="46" t="s">
        <v>123</v>
      </c>
      <c r="H44" s="46"/>
      <c r="I44" s="46" t="s">
        <v>124</v>
      </c>
      <c r="J44" s="46"/>
      <c r="K44" s="46" t="s">
        <v>125</v>
      </c>
      <c r="L44" s="46"/>
      <c r="M44" s="46" t="s">
        <v>126</v>
      </c>
      <c r="N44" s="46"/>
      <c r="O44" s="46" t="s">
        <v>127</v>
      </c>
      <c r="P44" s="46"/>
      <c r="Q44" s="46" t="s">
        <v>103</v>
      </c>
      <c r="R44" s="46"/>
      <c r="S44" s="46" t="s">
        <v>103</v>
      </c>
      <c r="T44" s="46"/>
    </row>
    <row r="45" spans="1:20" x14ac:dyDescent="0.25">
      <c r="B45" t="s">
        <v>0</v>
      </c>
      <c r="D45" s="2" t="s">
        <v>8</v>
      </c>
      <c r="E45" s="45">
        <f>COUNTIF(Table3910[G1],D45)</f>
        <v>5</v>
      </c>
      <c r="F45" s="45"/>
      <c r="G45" s="45">
        <f>COUNTIF(Table3910[G2],D45)</f>
        <v>4</v>
      </c>
      <c r="H45" s="45"/>
      <c r="I45" s="45">
        <f>COUNTIF(Table3910[G3],D45)</f>
        <v>0</v>
      </c>
      <c r="J45" s="45"/>
      <c r="K45" s="45">
        <f>COUNTIF(Table3910[G4],D45)</f>
        <v>2</v>
      </c>
      <c r="L45" s="45"/>
      <c r="M45" s="45">
        <f>COUNTIF(Table3910[G5],D45)</f>
        <v>4</v>
      </c>
      <c r="N45" s="45"/>
      <c r="O45" s="45">
        <f>COUNTIF(Table3910[G6],D45)</f>
        <v>4</v>
      </c>
      <c r="P45" s="45"/>
      <c r="Q45" s="45">
        <f t="shared" ref="Q45:Q53" si="2">SUM(E45:P45)</f>
        <v>19</v>
      </c>
      <c r="R45" s="45"/>
      <c r="S45" s="45">
        <f>SUM(E45:N45)</f>
        <v>15</v>
      </c>
      <c r="T45" s="45"/>
    </row>
    <row r="46" spans="1:20" x14ac:dyDescent="0.25">
      <c r="B46" t="s">
        <v>0</v>
      </c>
      <c r="D46" s="2" t="s">
        <v>5</v>
      </c>
      <c r="E46" s="45">
        <f>COUNTIF(Table3910[G1],D46)</f>
        <v>8</v>
      </c>
      <c r="F46" s="45"/>
      <c r="G46" s="45">
        <f>COUNTIF(Table3910[G2],D46)</f>
        <v>5</v>
      </c>
      <c r="H46" s="45"/>
      <c r="I46" s="45">
        <f>COUNTIF(Table3910[G3],D46)</f>
        <v>2</v>
      </c>
      <c r="J46" s="45"/>
      <c r="K46" s="45">
        <f>COUNTIF(Table3910[G4],D46)</f>
        <v>4</v>
      </c>
      <c r="L46" s="45"/>
      <c r="M46" s="45">
        <f>COUNTIF(Table3910[G5],D46)</f>
        <v>8</v>
      </c>
      <c r="N46" s="45"/>
      <c r="O46" s="45">
        <f>COUNTIF(Table3910[G6],D46)</f>
        <v>8</v>
      </c>
      <c r="P46" s="45"/>
      <c r="Q46" s="45">
        <f t="shared" si="2"/>
        <v>35</v>
      </c>
      <c r="R46" s="45"/>
      <c r="S46" s="45">
        <f t="shared" ref="S46:S54" si="3">SUM(E46:N46)</f>
        <v>27</v>
      </c>
      <c r="T46" s="45"/>
    </row>
    <row r="47" spans="1:20" x14ac:dyDescent="0.25">
      <c r="D47" s="2" t="s">
        <v>6</v>
      </c>
      <c r="E47" s="45">
        <f>COUNTIF(Table3910[G1],D47)</f>
        <v>8</v>
      </c>
      <c r="F47" s="45"/>
      <c r="G47" s="45">
        <f>COUNTIF(Table3910[G2],D47)</f>
        <v>8</v>
      </c>
      <c r="H47" s="45"/>
      <c r="I47" s="45">
        <f>COUNTIF(Table3910[G3],D47)</f>
        <v>2</v>
      </c>
      <c r="J47" s="45"/>
      <c r="K47" s="45">
        <f>COUNTIF(Table3910[G4],D47)</f>
        <v>3</v>
      </c>
      <c r="L47" s="45"/>
      <c r="M47" s="45">
        <f>COUNTIF(Table3910[G5],D47)</f>
        <v>7</v>
      </c>
      <c r="N47" s="45"/>
      <c r="O47" s="45">
        <f>COUNTIF(Table3910[G6],D47)</f>
        <v>4</v>
      </c>
      <c r="P47" s="45"/>
      <c r="Q47" s="45">
        <f t="shared" si="2"/>
        <v>32</v>
      </c>
      <c r="R47" s="45"/>
      <c r="S47" s="45">
        <f t="shared" si="3"/>
        <v>28</v>
      </c>
      <c r="T47" s="45"/>
    </row>
    <row r="48" spans="1:20" x14ac:dyDescent="0.25">
      <c r="D48" s="2" t="s">
        <v>9</v>
      </c>
      <c r="E48" s="45">
        <f>COUNTIF(Table3910[G1],D48)</f>
        <v>3</v>
      </c>
      <c r="F48" s="45"/>
      <c r="G48" s="45">
        <f>COUNTIF(Table3910[G2],D48)</f>
        <v>6</v>
      </c>
      <c r="H48" s="45"/>
      <c r="I48" s="45">
        <f>COUNTIF(Table3910[G3],D48)</f>
        <v>5</v>
      </c>
      <c r="J48" s="45"/>
      <c r="K48" s="45">
        <f>COUNTIF(Table3910[G4],D48)</f>
        <v>14</v>
      </c>
      <c r="L48" s="45"/>
      <c r="M48" s="45">
        <f>COUNTIF(Table3910[G5],D48)</f>
        <v>5</v>
      </c>
      <c r="N48" s="45"/>
      <c r="O48" s="45">
        <f>COUNTIF(Table3910[G6],D48)</f>
        <v>3</v>
      </c>
      <c r="P48" s="45"/>
      <c r="Q48" s="45">
        <f t="shared" si="2"/>
        <v>36</v>
      </c>
      <c r="R48" s="45"/>
      <c r="S48" s="45">
        <f t="shared" si="3"/>
        <v>33</v>
      </c>
      <c r="T48" s="45"/>
    </row>
    <row r="49" spans="4:20" x14ac:dyDescent="0.25">
      <c r="D49" s="2" t="s">
        <v>12</v>
      </c>
      <c r="E49" s="45">
        <f>COUNTIF(Table3910[G1],D49)</f>
        <v>7</v>
      </c>
      <c r="F49" s="45"/>
      <c r="G49" s="45">
        <f>COUNTIF(Table3910[G2],D49)</f>
        <v>1</v>
      </c>
      <c r="H49" s="45"/>
      <c r="I49" s="45">
        <f>COUNTIF(Table3910[G3],D49)</f>
        <v>3</v>
      </c>
      <c r="J49" s="45"/>
      <c r="K49" s="45">
        <f>COUNTIF(Table3910[G4],D49)</f>
        <v>0</v>
      </c>
      <c r="L49" s="45"/>
      <c r="M49" s="45">
        <f>COUNTIF(Table3910[G5],D49)</f>
        <v>4</v>
      </c>
      <c r="N49" s="45"/>
      <c r="O49" s="45">
        <f>COUNTIF(Table3910[G6],D49)</f>
        <v>6</v>
      </c>
      <c r="P49" s="45"/>
      <c r="Q49" s="45">
        <f t="shared" si="2"/>
        <v>21</v>
      </c>
      <c r="R49" s="45"/>
      <c r="S49" s="45">
        <f t="shared" si="3"/>
        <v>15</v>
      </c>
      <c r="T49" s="45"/>
    </row>
    <row r="50" spans="4:20" x14ac:dyDescent="0.25">
      <c r="D50" s="2" t="s">
        <v>7</v>
      </c>
      <c r="E50" s="45">
        <f>COUNTIF(Table3910[G1],D50)</f>
        <v>5</v>
      </c>
      <c r="F50" s="45"/>
      <c r="G50" s="45">
        <f>COUNTIF(Table3910[G2],D50)</f>
        <v>7</v>
      </c>
      <c r="H50" s="45"/>
      <c r="I50" s="45">
        <f>COUNTIF(Table3910[G3],D50)</f>
        <v>11</v>
      </c>
      <c r="J50" s="45"/>
      <c r="K50" s="45">
        <f>COUNTIF(Table3910[G4],D50)</f>
        <v>7</v>
      </c>
      <c r="L50" s="45"/>
      <c r="M50" s="45">
        <f>COUNTIF(Table3910[G5],D50)</f>
        <v>7</v>
      </c>
      <c r="N50" s="45"/>
      <c r="O50" s="45">
        <f>COUNTIF(Table3910[G6],D50)</f>
        <v>7</v>
      </c>
      <c r="P50" s="45"/>
      <c r="Q50" s="45">
        <f t="shared" si="2"/>
        <v>44</v>
      </c>
      <c r="R50" s="45"/>
      <c r="S50" s="45">
        <f t="shared" si="3"/>
        <v>37</v>
      </c>
      <c r="T50" s="45"/>
    </row>
    <row r="51" spans="4:20" x14ac:dyDescent="0.25">
      <c r="D51" s="2" t="s">
        <v>11</v>
      </c>
      <c r="E51" s="45">
        <f>COUNTIF(Table3910[G1],D51)</f>
        <v>1</v>
      </c>
      <c r="F51" s="45"/>
      <c r="G51" s="45">
        <f>COUNTIF(Table3910[G2],D51)</f>
        <v>5</v>
      </c>
      <c r="H51" s="45"/>
      <c r="I51" s="45">
        <f>COUNTIF(Table3910[G3],D51)</f>
        <v>6</v>
      </c>
      <c r="J51" s="45"/>
      <c r="K51" s="45">
        <f>COUNTIF(Table3910[G4],D51)</f>
        <v>4</v>
      </c>
      <c r="L51" s="45"/>
      <c r="M51" s="45">
        <f>COUNTIF(Table3910[G5],D51)</f>
        <v>3</v>
      </c>
      <c r="N51" s="45"/>
      <c r="O51" s="45">
        <f>COUNTIF(Table3910[G6],D51)</f>
        <v>6</v>
      </c>
      <c r="P51" s="45"/>
      <c r="Q51" s="45">
        <f t="shared" si="2"/>
        <v>25</v>
      </c>
      <c r="R51" s="45"/>
      <c r="S51" s="45">
        <f t="shared" si="3"/>
        <v>19</v>
      </c>
      <c r="T51" s="45"/>
    </row>
    <row r="52" spans="4:20" x14ac:dyDescent="0.25">
      <c r="D52" s="2" t="s">
        <v>10</v>
      </c>
      <c r="E52" s="45">
        <f>COUNTIF(Table3910[G1],D52)</f>
        <v>1</v>
      </c>
      <c r="F52" s="45"/>
      <c r="G52" s="45">
        <f>COUNTIF(Table3910[G2],D52)</f>
        <v>2</v>
      </c>
      <c r="H52" s="45"/>
      <c r="I52" s="45">
        <f>COUNTIF(Table3910[G3],D52)</f>
        <v>9</v>
      </c>
      <c r="J52" s="45"/>
      <c r="K52" s="45">
        <f>COUNTIF(Table3910[G4],D52)</f>
        <v>4</v>
      </c>
      <c r="L52" s="45"/>
      <c r="M52" s="45">
        <f>COUNTIF(Table3910[G5],D52)</f>
        <v>0</v>
      </c>
      <c r="N52" s="45"/>
      <c r="O52" s="45">
        <f>COUNTIF(Table3910[G6],D52)</f>
        <v>0</v>
      </c>
      <c r="P52" s="45"/>
      <c r="Q52" s="45">
        <f t="shared" si="2"/>
        <v>16</v>
      </c>
      <c r="R52" s="45"/>
      <c r="S52" s="45">
        <f t="shared" si="3"/>
        <v>16</v>
      </c>
      <c r="T52" s="45"/>
    </row>
    <row r="53" spans="4:20" x14ac:dyDescent="0.25">
      <c r="D53" s="2" t="s">
        <v>119</v>
      </c>
      <c r="E53" s="45">
        <f>COUNTIF(Table3910[G1],D53)</f>
        <v>0</v>
      </c>
      <c r="F53" s="45"/>
      <c r="G53" s="45">
        <f>COUNTIF(Table3910[G2],D53)</f>
        <v>0</v>
      </c>
      <c r="H53" s="45"/>
      <c r="I53" s="45">
        <f>COUNTIF(Table3910[G3],D53)</f>
        <v>0</v>
      </c>
      <c r="J53" s="45"/>
      <c r="K53" s="45">
        <f>COUNTIF(Table3910[G4],D53)</f>
        <v>0</v>
      </c>
      <c r="L53" s="45"/>
      <c r="M53" s="45">
        <f>COUNTIF(Table3910[G5],D53)</f>
        <v>0</v>
      </c>
      <c r="N53" s="45"/>
      <c r="O53" s="45">
        <f>COUNTIF(Table3910[G6],D53)</f>
        <v>0</v>
      </c>
      <c r="P53" s="45"/>
      <c r="Q53" s="45">
        <f t="shared" si="2"/>
        <v>0</v>
      </c>
      <c r="R53" s="45"/>
      <c r="S53" s="45">
        <f t="shared" si="3"/>
        <v>0</v>
      </c>
      <c r="T53" s="45"/>
    </row>
    <row r="54" spans="4:20" x14ac:dyDescent="0.25">
      <c r="D54" s="2" t="s">
        <v>13</v>
      </c>
      <c r="E54" s="45">
        <f>SUM(E45:F53)</f>
        <v>38</v>
      </c>
      <c r="F54" s="45"/>
      <c r="G54" s="45">
        <f>SUM(G45:H53)</f>
        <v>38</v>
      </c>
      <c r="H54" s="45"/>
      <c r="I54" s="45">
        <f>SUM(I45:J53)</f>
        <v>38</v>
      </c>
      <c r="J54" s="45"/>
      <c r="K54" s="45">
        <f>SUM(K45:L53)</f>
        <v>38</v>
      </c>
      <c r="L54" s="45"/>
      <c r="M54" s="45">
        <f>SUM(M45:N53)</f>
        <v>38</v>
      </c>
      <c r="N54" s="45"/>
      <c r="O54" s="45">
        <f>SUM(O45:P53)</f>
        <v>38</v>
      </c>
      <c r="P54" s="45"/>
      <c r="Q54" s="45">
        <f>SUM(Q45:R53)</f>
        <v>228</v>
      </c>
      <c r="R54" s="45"/>
      <c r="S54" s="45">
        <f t="shared" si="3"/>
        <v>190</v>
      </c>
      <c r="T54" s="45"/>
    </row>
    <row r="55" spans="4:20" x14ac:dyDescent="0.25">
      <c r="D55" s="30" t="s">
        <v>120</v>
      </c>
      <c r="E55" s="45">
        <f>8*E45+7*E46+6*E47+5*E48+4*E49+3*E50+2*E51+1*E52</f>
        <v>205</v>
      </c>
      <c r="F55" s="45"/>
      <c r="G55" s="45">
        <f>8*G45+7*G46+6*G47+5*G48+4*G49+3*G50+2*G51+1*G52</f>
        <v>182</v>
      </c>
      <c r="H55" s="45"/>
      <c r="I55" s="45">
        <f>8*I45+7*I46+6*I47+5*I48+4*I49+3*I50+2*I51+1*I52</f>
        <v>117</v>
      </c>
      <c r="J55" s="45"/>
      <c r="K55" s="45">
        <f>8*K45+7*K46+6*K47+5*K48+4*K49+3*K50+2*K51+1*K52</f>
        <v>165</v>
      </c>
      <c r="L55" s="45"/>
      <c r="M55" s="45">
        <f>8*M45+7*M46+6*M47+5*M48+4*M49+3*M50+2*M51+1*M52</f>
        <v>198</v>
      </c>
      <c r="N55" s="45"/>
      <c r="O55" s="45">
        <f>8*O45+7*O46+6*O47+5*O48+4*O49+3*O50+2*O51+1*O52</f>
        <v>184</v>
      </c>
      <c r="P55" s="45"/>
      <c r="Q55" s="45">
        <f>8*Q45+7*Q46+6*Q47+5*Q48+4*Q49+3*Q50+2*Q51+1*Q52</f>
        <v>1051</v>
      </c>
      <c r="R55" s="45"/>
      <c r="S55" s="45">
        <f>8*S45+7*S46+6*S47+5*S48+4*S49+3*S50+2*S51+1*S52</f>
        <v>867</v>
      </c>
      <c r="T55" s="45"/>
    </row>
    <row r="56" spans="4:20" x14ac:dyDescent="0.25">
      <c r="D56" s="35" t="s">
        <v>121</v>
      </c>
      <c r="E56" s="44">
        <f>E55/E54*100/8</f>
        <v>67.43421052631578</v>
      </c>
      <c r="F56" s="44"/>
      <c r="G56" s="44">
        <f>G55/G54*100/8</f>
        <v>59.868421052631582</v>
      </c>
      <c r="H56" s="44"/>
      <c r="I56" s="44">
        <f>I55/I54*100/8</f>
        <v>38.486842105263158</v>
      </c>
      <c r="J56" s="44"/>
      <c r="K56" s="44">
        <f>K55/K54*100/8</f>
        <v>54.276315789473685</v>
      </c>
      <c r="L56" s="44"/>
      <c r="M56" s="44">
        <f>M55/M54*100/8</f>
        <v>65.131578947368425</v>
      </c>
      <c r="N56" s="44"/>
      <c r="O56" s="44">
        <f>O55/O54*100/8</f>
        <v>60.526315789473685</v>
      </c>
      <c r="P56" s="44"/>
      <c r="Q56" s="44">
        <f>Q55/Q54*100/8</f>
        <v>57.620614035087712</v>
      </c>
      <c r="R56" s="44"/>
      <c r="S56" s="44">
        <f>S55/S54*100/8</f>
        <v>57.039473684210527</v>
      </c>
      <c r="T56" s="44"/>
    </row>
  </sheetData>
  <mergeCells count="109">
    <mergeCell ref="A1:T1"/>
    <mergeCell ref="A2:T2"/>
    <mergeCell ref="D43:P43"/>
    <mergeCell ref="Q43:R43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  <mergeCell ref="E45:F45"/>
    <mergeCell ref="G45:H45"/>
    <mergeCell ref="I45:J45"/>
    <mergeCell ref="K45:L45"/>
    <mergeCell ref="M45:N45"/>
    <mergeCell ref="O45:P45"/>
    <mergeCell ref="Q45:R45"/>
    <mergeCell ref="S45:T45"/>
    <mergeCell ref="E46:F46"/>
    <mergeCell ref="G46:H46"/>
    <mergeCell ref="I46:J46"/>
    <mergeCell ref="K46:L46"/>
    <mergeCell ref="M46:N46"/>
    <mergeCell ref="O46:P46"/>
    <mergeCell ref="Q46:R46"/>
    <mergeCell ref="S46:T46"/>
    <mergeCell ref="Q47:R47"/>
    <mergeCell ref="S47:T47"/>
    <mergeCell ref="E48:F48"/>
    <mergeCell ref="G48:H48"/>
    <mergeCell ref="I48:J48"/>
    <mergeCell ref="K48:L48"/>
    <mergeCell ref="M48:N48"/>
    <mergeCell ref="O48:P48"/>
    <mergeCell ref="Q48:R48"/>
    <mergeCell ref="S48:T48"/>
    <mergeCell ref="E47:F47"/>
    <mergeCell ref="G47:H47"/>
    <mergeCell ref="I47:J47"/>
    <mergeCell ref="K47:L47"/>
    <mergeCell ref="M47:N47"/>
    <mergeCell ref="O47:P47"/>
    <mergeCell ref="Q49:R49"/>
    <mergeCell ref="S49:T49"/>
    <mergeCell ref="E50:F50"/>
    <mergeCell ref="G50:H50"/>
    <mergeCell ref="I50:J50"/>
    <mergeCell ref="K50:L50"/>
    <mergeCell ref="M50:N50"/>
    <mergeCell ref="O50:P50"/>
    <mergeCell ref="Q50:R50"/>
    <mergeCell ref="S50:T50"/>
    <mergeCell ref="E49:F49"/>
    <mergeCell ref="G49:H49"/>
    <mergeCell ref="I49:J49"/>
    <mergeCell ref="K49:L49"/>
    <mergeCell ref="M49:N49"/>
    <mergeCell ref="O49:P49"/>
    <mergeCell ref="Q51:R51"/>
    <mergeCell ref="S51:T51"/>
    <mergeCell ref="E52:F52"/>
    <mergeCell ref="G52:H52"/>
    <mergeCell ref="I52:J52"/>
    <mergeCell ref="K52:L52"/>
    <mergeCell ref="M52:N52"/>
    <mergeCell ref="O52:P52"/>
    <mergeCell ref="Q52:R52"/>
    <mergeCell ref="S52:T52"/>
    <mergeCell ref="E51:F51"/>
    <mergeCell ref="G51:H51"/>
    <mergeCell ref="I51:J51"/>
    <mergeCell ref="K51:L51"/>
    <mergeCell ref="M51:N51"/>
    <mergeCell ref="O51:P51"/>
    <mergeCell ref="Q53:R53"/>
    <mergeCell ref="S53:T53"/>
    <mergeCell ref="E54:F54"/>
    <mergeCell ref="G54:H54"/>
    <mergeCell ref="I54:J54"/>
    <mergeCell ref="K54:L54"/>
    <mergeCell ref="M54:N54"/>
    <mergeCell ref="O54:P54"/>
    <mergeCell ref="Q54:R54"/>
    <mergeCell ref="S54:T54"/>
    <mergeCell ref="E53:F53"/>
    <mergeCell ref="G53:H53"/>
    <mergeCell ref="I53:J53"/>
    <mergeCell ref="K53:L53"/>
    <mergeCell ref="M53:N53"/>
    <mergeCell ref="O53:P53"/>
    <mergeCell ref="Q55:R55"/>
    <mergeCell ref="S55:T55"/>
    <mergeCell ref="E56:F56"/>
    <mergeCell ref="G56:H56"/>
    <mergeCell ref="I56:J56"/>
    <mergeCell ref="K56:L56"/>
    <mergeCell ref="M56:N56"/>
    <mergeCell ref="O56:P56"/>
    <mergeCell ref="Q56:R56"/>
    <mergeCell ref="S56:T56"/>
    <mergeCell ref="E55:F55"/>
    <mergeCell ref="G55:H55"/>
    <mergeCell ref="I55:J55"/>
    <mergeCell ref="K55:L55"/>
    <mergeCell ref="M55:N55"/>
    <mergeCell ref="O55:P55"/>
  </mergeCells>
  <printOptions horizontalCentered="1"/>
  <pageMargins left="3.937007874015748E-2" right="3.937007874015748E-2" top="0.15748031496062992" bottom="0.15748031496062992" header="0.31496062992125984" footer="0.31496062992125984"/>
  <pageSetup paperSize="9" fitToHeight="0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D A A B Q S w M E F A A C A A g A 2 G Q D U 3 t J Q f a o A A A A + Q A A A B I A H A B D b 2 5 m a W c v U G F j a 2 F n Z S 5 4 b W w g o h g A K K A U A A A A A A A A A A A A A A A A A A A A A A A A A A A A h c 8 x D o I w G A X g q 5 D u t K U a I + S n D E 4 m Y k x M j G t T K j R C M b R Y 7 u b g k b y C J I q 6 O b 6 X b 3 j v c b t D N j R 1 c F W d 1 a 1 J U Y Q p C p S R b a F N m a L e n c I l y j j s h D y L U g U j N j Y Z b J G i y r l L Q o j 3 H v s Z b r u S M E o j c s w 3 e 1 m p R q A P 1 v 9 x q I 1 1 w k i F O B x e Y z j D 8 R w v G I s x H S 2 Q q Y d c m 6 9 h 4 2 R M g f y U s O p r 1 3 e K K x O u t 0 C m C O R 9 g z 8 B U E s D B B Q A A g A I A N h k A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Z A N T c Q n C 7 Z 8 A A A B d A Q A A E w A c A E Z v c m 1 1 b G F z L 1 N l Y 3 R p b 2 4 x L m 0 g o h g A K K A U A A A A A A A A A A A A A A A A A A A A A A A A A A A A K 0 5 N L s n M z 1 M I h t C G 1 r x c v F z F G Y l F q S k K y k o W J g b G Z g o V S g q 2 C j m p J b x c C k A Q n F 9 a l J w K F A l J T M p J 1 X M r y s 9 1 z s 8 p z c 0 r 1 q j 2 y c x L L Q Y L O W X m J R Z V a r h l A p U 4 5 + e V p O a V F G s o O V v F h B a n F h X H Z J f F u K Q W Z 5 f k F 8 R A 7 d A L i Q h R 0 t R R y C v N y Y G R h k a m R p q 1 m r x c m X n I d m N 1 o 4 K G k e Z g c y c A U E s B A i 0 A F A A C A A g A 2 G Q D U 3 t J Q f a o A A A A + Q A A A B I A A A A A A A A A A A A A A A A A A A A A A E N v b m Z p Z y 9 Q Y W N r Y W d l L n h t b F B L A Q I t A B Q A A g A I A N h k A 1 M P y u m r p A A A A O k A A A A T A A A A A A A A A A A A A A A A A P Q A A A B b Q 2 9 u d G V u d F 9 U e X B l c 1 0 u e G 1 s U E s B A i 0 A F A A C A A g A 2 G Q D U 3 E J w u 2 f A A A A X Q E A A B M A A A A A A A A A A A A A A A A A 5 Q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Q w A A A A A A A C 7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O D Q w M z Y l M j B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4 L T A z V D A 2 O j Q y O j M x L j M 1 O T g z O D B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O D Q w M z Y g e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O D Q w M z Y g e C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g 0 M D M 2 J T I w e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4 N D A z N i U y M H g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D N U M D Y 6 N D U 6 M T c u N T Q w O T E y M 1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4 N D A z N i B 4 I C g y K S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O D Q w M z Y g e C A o M i k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4 N D A z N i U y M H g l M j A o M i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t c 1 9 / z 1 5 l P h j R c 5 8 2 S h S I A A A A A A g A A A A A A E G Y A A A A B A A A g A A A A X f Z s + q 1 F 2 Z f l P W R J C I l P s 6 8 v / Y O f 7 n Q Y a O J D n v H Q 3 E A A A A A A D o A A A A A C A A A g A A A A i + 3 f X K H 3 O x W k U X 0 6 y 8 E d h F S s i X n w V Y G K D B 0 d t L U Q r A p Q A A A A s s f 1 c u p C q A 8 7 y 0 9 3 6 Z 5 z d i 5 F u D J I n L I O O / E C p T n t + y H z b Z 6 Y p D 4 G G e U D y k k C N l v 1 + H m O o Z i 9 r W + Q M a u f E w J l a W 7 M D W 7 K P v 0 b p k c r w S B H V 8 Z A A A A A 3 n F b t 1 Q f B f t w o c 2 H R e Y H r s w H t p N B B 0 h I E j Z + M T w x U 7 d 9 v C 0 P Z t e H 1 e O Q a J k E S z h O Z u r q h F u 3 2 l / 2 I e c x A K q 7 a g = = < / D a t a M a s h u p > 
</file>

<file path=customXml/itemProps1.xml><?xml version="1.0" encoding="utf-8"?>
<ds:datastoreItem xmlns:ds="http://schemas.openxmlformats.org/officeDocument/2006/customXml" ds:itemID="{3799E63D-64C3-451F-BE9D-26C303EE8D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Subject wise</vt:lpstr>
      <vt:lpstr>without IT</vt:lpstr>
      <vt:lpstr>Best of 5 subjetcs</vt:lpstr>
      <vt:lpstr>Only Top 5</vt:lpstr>
      <vt:lpstr>with IT</vt:lpstr>
      <vt:lpstr>XA Only</vt:lpstr>
      <vt:lpstr>XB Only</vt:lpstr>
      <vt:lpstr>'Best of 5 subjetcs'!Print_Area</vt:lpstr>
      <vt:lpstr>'Only Top 5'!Print_Area</vt:lpstr>
      <vt:lpstr>'with IT'!Print_Area</vt:lpstr>
      <vt:lpstr>'without IT'!Print_Area</vt:lpstr>
      <vt:lpstr>'XA Only'!Print_Area</vt:lpstr>
      <vt:lpstr>'XB Only'!Print_Area</vt:lpstr>
      <vt:lpstr>'Best of 5 subjetcs'!Print_Titles</vt:lpstr>
      <vt:lpstr>'with IT'!Print_Titles</vt:lpstr>
      <vt:lpstr>'without IT'!Print_Titles</vt:lpstr>
      <vt:lpstr>'XA Only'!Print_Titles</vt:lpstr>
      <vt:lpstr>'XB Only'!Print_Titles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kv</cp:lastModifiedBy>
  <cp:lastPrinted>2021-08-03T08:07:21Z</cp:lastPrinted>
  <dcterms:created xsi:type="dcterms:W3CDTF">2021-08-03T06:40:54Z</dcterms:created>
  <dcterms:modified xsi:type="dcterms:W3CDTF">2021-08-07T03:34:51Z</dcterms:modified>
</cp:coreProperties>
</file>