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/>
  <xr:revisionPtr revIDLastSave="0" documentId="13_ncr:1_{522E8D36-7E56-43E5-9D31-A604519E6DA2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All" sheetId="1" r:id="rId1"/>
    <sheet name="Subject wise " sheetId="6" r:id="rId2"/>
    <sheet name="SC" sheetId="4" r:id="rId3"/>
    <sheet name="comm" sheetId="5" r:id="rId4"/>
  </sheets>
  <definedNames>
    <definedName name="_xlnm.Print_Area" localSheetId="0">All!$D$88:$AA$100</definedName>
    <definedName name="_xlnm.Print_Area" localSheetId="3">comm!$A$1:$R$44</definedName>
    <definedName name="_xlnm.Print_Area" localSheetId="2">SC!$A$1:$AB$20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99" i="1" l="1"/>
  <c r="AB98" i="1"/>
  <c r="AB100" i="1" s="1"/>
  <c r="X86" i="1"/>
  <c r="V86" i="1"/>
  <c r="T86" i="1"/>
  <c r="R86" i="1"/>
  <c r="P86" i="1"/>
  <c r="N86" i="1"/>
  <c r="L86" i="1"/>
  <c r="J86" i="1"/>
  <c r="H86" i="1"/>
  <c r="F86" i="1"/>
  <c r="D86" i="1"/>
  <c r="U3" i="6"/>
  <c r="V17" i="6"/>
  <c r="W17" i="6" s="1"/>
  <c r="V16" i="6"/>
  <c r="W16" i="6" s="1"/>
  <c r="V15" i="6"/>
  <c r="W15" i="6" s="1"/>
  <c r="V14" i="6"/>
  <c r="W14" i="6" s="1"/>
  <c r="V13" i="6"/>
  <c r="W13" i="6" s="1"/>
  <c r="V12" i="6"/>
  <c r="W12" i="6" s="1"/>
  <c r="V11" i="6"/>
  <c r="W11" i="6" s="1"/>
  <c r="V10" i="6"/>
  <c r="W10" i="6" s="1"/>
  <c r="V9" i="6"/>
  <c r="W9" i="6" s="1"/>
  <c r="V8" i="6"/>
  <c r="W8" i="6" s="1"/>
  <c r="V7" i="6"/>
  <c r="W7" i="6" s="1"/>
  <c r="V3" i="6"/>
  <c r="W3" i="6" s="1"/>
  <c r="E90" i="1" l="1"/>
  <c r="E91" i="1"/>
  <c r="E92" i="1"/>
  <c r="E93" i="1"/>
  <c r="E94" i="1"/>
  <c r="E95" i="1"/>
  <c r="E96" i="1"/>
  <c r="E97" i="1"/>
  <c r="E89" i="1"/>
  <c r="Y90" i="1"/>
  <c r="Y91" i="1"/>
  <c r="Y92" i="1"/>
  <c r="Y93" i="1"/>
  <c r="Y94" i="1"/>
  <c r="Y95" i="1"/>
  <c r="Y96" i="1"/>
  <c r="Y97" i="1"/>
  <c r="Y89" i="1"/>
  <c r="W90" i="1"/>
  <c r="W91" i="1"/>
  <c r="W92" i="1"/>
  <c r="W93" i="1"/>
  <c r="W94" i="1"/>
  <c r="W95" i="1"/>
  <c r="W96" i="1"/>
  <c r="W97" i="1"/>
  <c r="W89" i="1"/>
  <c r="U90" i="1"/>
  <c r="U91" i="1"/>
  <c r="U92" i="1"/>
  <c r="U93" i="1"/>
  <c r="U94" i="1"/>
  <c r="U95" i="1"/>
  <c r="U96" i="1"/>
  <c r="U97" i="1"/>
  <c r="U89" i="1"/>
  <c r="S90" i="1"/>
  <c r="S91" i="1"/>
  <c r="S92" i="1"/>
  <c r="S93" i="1"/>
  <c r="S94" i="1"/>
  <c r="S95" i="1"/>
  <c r="S96" i="1"/>
  <c r="S97" i="1"/>
  <c r="S89" i="1"/>
  <c r="Q90" i="1"/>
  <c r="Q91" i="1"/>
  <c r="Q92" i="1"/>
  <c r="Q93" i="1"/>
  <c r="Q94" i="1"/>
  <c r="Q95" i="1"/>
  <c r="Q96" i="1"/>
  <c r="Q97" i="1"/>
  <c r="Q89" i="1"/>
  <c r="O90" i="1"/>
  <c r="O91" i="1"/>
  <c r="O92" i="1"/>
  <c r="O93" i="1"/>
  <c r="O94" i="1"/>
  <c r="O95" i="1"/>
  <c r="O96" i="1"/>
  <c r="O97" i="1"/>
  <c r="O89" i="1"/>
  <c r="M90" i="1"/>
  <c r="M91" i="1"/>
  <c r="M92" i="1"/>
  <c r="M93" i="1"/>
  <c r="M94" i="1"/>
  <c r="M95" i="1"/>
  <c r="M96" i="1"/>
  <c r="M97" i="1"/>
  <c r="M89" i="1"/>
  <c r="K90" i="1"/>
  <c r="K91" i="1"/>
  <c r="K92" i="1"/>
  <c r="K93" i="1"/>
  <c r="K94" i="1"/>
  <c r="K95" i="1"/>
  <c r="K96" i="1"/>
  <c r="K97" i="1"/>
  <c r="K89" i="1"/>
  <c r="I97" i="1"/>
  <c r="I90" i="1"/>
  <c r="I91" i="1"/>
  <c r="I92" i="1"/>
  <c r="I93" i="1"/>
  <c r="I94" i="1"/>
  <c r="I95" i="1"/>
  <c r="I96" i="1"/>
  <c r="I89" i="1"/>
  <c r="G90" i="1"/>
  <c r="G91" i="1"/>
  <c r="G92" i="1"/>
  <c r="G93" i="1"/>
  <c r="G94" i="1"/>
  <c r="G95" i="1"/>
  <c r="G96" i="1"/>
  <c r="G97" i="1"/>
  <c r="G89" i="1"/>
  <c r="P4" i="5"/>
  <c r="P5" i="5"/>
  <c r="P6" i="5"/>
  <c r="P7" i="5"/>
  <c r="Q7" i="5" s="1"/>
  <c r="P8" i="5"/>
  <c r="P9" i="5"/>
  <c r="Q9" i="5" s="1"/>
  <c r="P10" i="5"/>
  <c r="P11" i="5"/>
  <c r="Q11" i="5" s="1"/>
  <c r="P12" i="5"/>
  <c r="P13" i="5"/>
  <c r="P14" i="5"/>
  <c r="Q14" i="5" s="1"/>
  <c r="P15" i="5"/>
  <c r="P16" i="5"/>
  <c r="P17" i="5"/>
  <c r="Q17" i="5" s="1"/>
  <c r="P18" i="5"/>
  <c r="P19" i="5"/>
  <c r="Q19" i="5" s="1"/>
  <c r="P20" i="5"/>
  <c r="P21" i="5"/>
  <c r="P22" i="5"/>
  <c r="P23" i="5"/>
  <c r="Q23" i="5" s="1"/>
  <c r="P24" i="5"/>
  <c r="P25" i="5"/>
  <c r="P26" i="5"/>
  <c r="P27" i="5"/>
  <c r="P28" i="5"/>
  <c r="P29" i="5"/>
  <c r="Q29" i="5" s="1"/>
  <c r="P30" i="5"/>
  <c r="Q30" i="5" s="1"/>
  <c r="P31" i="5"/>
  <c r="Q31" i="5" s="1"/>
  <c r="P32" i="5"/>
  <c r="Q32" i="5" s="1"/>
  <c r="P33" i="5"/>
  <c r="Q33" i="5" s="1"/>
  <c r="P34" i="5"/>
  <c r="P35" i="5"/>
  <c r="Q35" i="5" s="1"/>
  <c r="P36" i="5"/>
  <c r="P37" i="5"/>
  <c r="P38" i="5"/>
  <c r="P39" i="5"/>
  <c r="Q39" i="5" s="1"/>
  <c r="P40" i="5"/>
  <c r="P41" i="5"/>
  <c r="Q41" i="5" s="1"/>
  <c r="P42" i="5"/>
  <c r="P43" i="5"/>
  <c r="P44" i="5"/>
  <c r="Q12" i="5"/>
  <c r="Q18" i="5"/>
  <c r="Q25" i="5"/>
  <c r="Q26" i="5"/>
  <c r="Q34" i="5"/>
  <c r="Q42" i="5"/>
  <c r="Q44" i="5"/>
  <c r="Q4" i="5"/>
  <c r="Q6" i="5"/>
  <c r="Q5" i="5"/>
  <c r="Q20" i="5"/>
  <c r="Q10" i="5"/>
  <c r="Q24" i="5"/>
  <c r="Q15" i="5"/>
  <c r="Q28" i="5"/>
  <c r="Q16" i="5"/>
  <c r="Q38" i="5"/>
  <c r="Q43" i="5"/>
  <c r="Q36" i="5"/>
  <c r="Q13" i="5"/>
  <c r="Q22" i="5"/>
  <c r="Q21" i="5"/>
  <c r="Q8" i="5"/>
  <c r="Q27" i="5"/>
  <c r="Q37" i="5"/>
  <c r="Q40" i="5"/>
  <c r="Z37" i="4"/>
  <c r="AA37" i="4" s="1"/>
  <c r="Z30" i="4"/>
  <c r="AA30" i="4" s="1"/>
  <c r="Z31" i="4"/>
  <c r="AA31" i="4" s="1"/>
  <c r="Z21" i="4"/>
  <c r="AA21" i="4" s="1"/>
  <c r="Z15" i="4"/>
  <c r="AA15" i="4" s="1"/>
  <c r="Z32" i="4"/>
  <c r="AA32" i="4" s="1"/>
  <c r="Z19" i="4"/>
  <c r="AA19" i="4" s="1"/>
  <c r="Z26" i="4"/>
  <c r="AA26" i="4" s="1"/>
  <c r="Z27" i="4"/>
  <c r="AA27" i="4" s="1"/>
  <c r="Z5" i="4"/>
  <c r="AA5" i="4" s="1"/>
  <c r="Z39" i="4"/>
  <c r="AA39" i="4" s="1"/>
  <c r="Z25" i="4"/>
  <c r="AA25" i="4" s="1"/>
  <c r="Z10" i="4"/>
  <c r="AA10" i="4" s="1"/>
  <c r="Z4" i="4"/>
  <c r="AA4" i="4" s="1"/>
  <c r="Z38" i="4"/>
  <c r="AA38" i="4" s="1"/>
  <c r="Z17" i="4"/>
  <c r="AA17" i="4" s="1"/>
  <c r="Z12" i="4"/>
  <c r="AA12" i="4" s="1"/>
  <c r="Z6" i="4"/>
  <c r="AA6" i="4" s="1"/>
  <c r="Z13" i="4"/>
  <c r="AA13" i="4" s="1"/>
  <c r="Z22" i="4"/>
  <c r="AA22" i="4" s="1"/>
  <c r="Z42" i="4"/>
  <c r="AA42" i="4" s="1"/>
  <c r="Z16" i="4"/>
  <c r="AA16" i="4" s="1"/>
  <c r="Z11" i="4"/>
  <c r="AA11" i="4" s="1"/>
  <c r="Z8" i="4"/>
  <c r="AA8" i="4" s="1"/>
  <c r="Z36" i="4"/>
  <c r="AA36" i="4" s="1"/>
  <c r="Z41" i="4"/>
  <c r="AA41" i="4" s="1"/>
  <c r="Z7" i="4"/>
  <c r="AA7" i="4" s="1"/>
  <c r="Z23" i="4"/>
  <c r="AA23" i="4" s="1"/>
  <c r="Z14" i="4"/>
  <c r="AA14" i="4" s="1"/>
  <c r="Z34" i="4"/>
  <c r="AA34" i="4" s="1"/>
  <c r="Z40" i="4"/>
  <c r="AA40" i="4" s="1"/>
  <c r="Z33" i="4"/>
  <c r="AA33" i="4" s="1"/>
  <c r="Z28" i="4"/>
  <c r="AA28" i="4" s="1"/>
  <c r="Z35" i="4"/>
  <c r="AA35" i="4" s="1"/>
  <c r="Z20" i="4"/>
  <c r="AA20" i="4" s="1"/>
  <c r="Z18" i="4"/>
  <c r="AA18" i="4" s="1"/>
  <c r="Z24" i="4"/>
  <c r="AA24" i="4" s="1"/>
  <c r="Z43" i="4"/>
  <c r="AA43" i="4" s="1"/>
  <c r="Z44" i="4"/>
  <c r="AA44" i="4" s="1"/>
  <c r="Z29" i="4"/>
  <c r="AA29" i="4" s="1"/>
  <c r="Z9" i="4"/>
  <c r="AA9" i="4" s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4" i="1"/>
  <c r="O98" i="1" l="1"/>
  <c r="S99" i="1"/>
  <c r="W98" i="1"/>
  <c r="I99" i="1"/>
  <c r="AA89" i="1"/>
  <c r="AB89" i="1" s="1"/>
  <c r="M99" i="1"/>
  <c r="AA97" i="1"/>
  <c r="AB97" i="1" s="1"/>
  <c r="AA96" i="1"/>
  <c r="AB96" i="1" s="1"/>
  <c r="Q99" i="1"/>
  <c r="AA95" i="1"/>
  <c r="AB95" i="1" s="1"/>
  <c r="AA94" i="1"/>
  <c r="AB94" i="1" s="1"/>
  <c r="AA93" i="1"/>
  <c r="AB93" i="1" s="1"/>
  <c r="AA92" i="1"/>
  <c r="AB92" i="1" s="1"/>
  <c r="Y99" i="1"/>
  <c r="Y100" i="1" s="1"/>
  <c r="AA91" i="1"/>
  <c r="AB91" i="1" s="1"/>
  <c r="AA90" i="1"/>
  <c r="AB90" i="1" s="1"/>
  <c r="G98" i="1"/>
  <c r="U98" i="1"/>
  <c r="U99" i="1"/>
  <c r="W99" i="1"/>
  <c r="W100" i="1" s="1"/>
  <c r="K98" i="1"/>
  <c r="E99" i="1"/>
  <c r="G99" i="1"/>
  <c r="G100" i="1" s="1"/>
  <c r="K99" i="1"/>
  <c r="K100" i="1" s="1"/>
  <c r="O99" i="1"/>
  <c r="O100" i="1" s="1"/>
  <c r="E98" i="1"/>
  <c r="Y98" i="1"/>
  <c r="S98" i="1"/>
  <c r="Q98" i="1"/>
  <c r="Q100" i="1" s="1"/>
  <c r="M98" i="1"/>
  <c r="I98" i="1"/>
  <c r="U100" i="1" l="1"/>
  <c r="AA99" i="1"/>
  <c r="S100" i="1"/>
  <c r="AA98" i="1"/>
  <c r="AA100" i="1" s="1"/>
  <c r="I100" i="1"/>
  <c r="M100" i="1"/>
  <c r="E100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45" i="1"/>
  <c r="AA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" i="1"/>
</calcChain>
</file>

<file path=xl/sharedStrings.xml><?xml version="1.0" encoding="utf-8"?>
<sst xmlns="http://schemas.openxmlformats.org/spreadsheetml/2006/main" count="1397" uniqueCount="217">
  <si>
    <t>25635014</t>
  </si>
  <si>
    <t>AAINY TOMER</t>
  </si>
  <si>
    <t>25635015</t>
  </si>
  <si>
    <t>ADITYA CHAUHAN</t>
  </si>
  <si>
    <t>25635016</t>
  </si>
  <si>
    <t>AKASH SHAH</t>
  </si>
  <si>
    <t>25635017</t>
  </si>
  <si>
    <t>ANEESHA MEHAR</t>
  </si>
  <si>
    <t>25635018</t>
  </si>
  <si>
    <t>ANSHIKA DABRAL</t>
  </si>
  <si>
    <t>25635019</t>
  </si>
  <si>
    <t>ANUJ PANWAR</t>
  </si>
  <si>
    <t>25635020</t>
  </si>
  <si>
    <t>ARIBA KHAN</t>
  </si>
  <si>
    <t>25635021</t>
  </si>
  <si>
    <t>ASHMITA PANWAR</t>
  </si>
  <si>
    <t>25635022</t>
  </si>
  <si>
    <t>AYUSH SUYAL</t>
  </si>
  <si>
    <t>25635023</t>
  </si>
  <si>
    <t>GAURAV PUNDIR</t>
  </si>
  <si>
    <t>25635024</t>
  </si>
  <si>
    <t>GAURAV RAWAT</t>
  </si>
  <si>
    <t>25635025</t>
  </si>
  <si>
    <t>KANISH  RAWAT</t>
  </si>
  <si>
    <t>25635026</t>
  </si>
  <si>
    <t>KHUSHI KHAROLA</t>
  </si>
  <si>
    <t>25635027</t>
  </si>
  <si>
    <t>KIRAN TOPWAL</t>
  </si>
  <si>
    <t>25635028</t>
  </si>
  <si>
    <t>MANISHA SURIYAL</t>
  </si>
  <si>
    <t>25635029</t>
  </si>
  <si>
    <t>KM MANVI PANWAR</t>
  </si>
  <si>
    <t>25635030</t>
  </si>
  <si>
    <t>MEENAKSHI PANWAR</t>
  </si>
  <si>
    <t>25635031</t>
  </si>
  <si>
    <t>MEENAKSHI SAKLANI</t>
  </si>
  <si>
    <t>25635032</t>
  </si>
  <si>
    <t>MEGHA DOBRIYAL</t>
  </si>
  <si>
    <t>25635033</t>
  </si>
  <si>
    <t>KM MONIKA</t>
  </si>
  <si>
    <t>25635034</t>
  </si>
  <si>
    <t>NIKITA</t>
  </si>
  <si>
    <t>25635035</t>
  </si>
  <si>
    <t>NISHU BHANDARI</t>
  </si>
  <si>
    <t>25635036</t>
  </si>
  <si>
    <t>KM PAYAL</t>
  </si>
  <si>
    <t>25635037</t>
  </si>
  <si>
    <t>PRAGYA THAPLIYAL</t>
  </si>
  <si>
    <t>25635038</t>
  </si>
  <si>
    <t>PRAJWAL TARIYAL</t>
  </si>
  <si>
    <t>25635039</t>
  </si>
  <si>
    <t>PRIYA RATURI</t>
  </si>
  <si>
    <t>25635040</t>
  </si>
  <si>
    <t>PRIYANSHU CHAND RAMOLA</t>
  </si>
  <si>
    <t>25635041</t>
  </si>
  <si>
    <t>RAJAT PUNDIR</t>
  </si>
  <si>
    <t>25635042</t>
  </si>
  <si>
    <t>RAJJWAL NEGI</t>
  </si>
  <si>
    <t>25635043</t>
  </si>
  <si>
    <t>RENUKA SHAH</t>
  </si>
  <si>
    <t>25635044</t>
  </si>
  <si>
    <t>RISHABH KATHAIT</t>
  </si>
  <si>
    <t>25635045</t>
  </si>
  <si>
    <t>SAKSHI NEGI</t>
  </si>
  <si>
    <t>25635046</t>
  </si>
  <si>
    <t>SALONI SARVALIYA</t>
  </si>
  <si>
    <t>25635047</t>
  </si>
  <si>
    <t>KM SAVITA RAWAT</t>
  </si>
  <si>
    <t>25635048</t>
  </si>
  <si>
    <t>SONAKSHI CHAMOLI</t>
  </si>
  <si>
    <t>25635049</t>
  </si>
  <si>
    <t>SONIKA KHATI</t>
  </si>
  <si>
    <t>25635050</t>
  </si>
  <si>
    <t>TANISHA BAHUGUNA</t>
  </si>
  <si>
    <t>25635051</t>
  </si>
  <si>
    <t>VIKAS SEMWAL</t>
  </si>
  <si>
    <t>25635052</t>
  </si>
  <si>
    <t>YASHIKA CHAUHAN</t>
  </si>
  <si>
    <t>25635053</t>
  </si>
  <si>
    <t>ZOYA</t>
  </si>
  <si>
    <t>25635054</t>
  </si>
  <si>
    <t>JYOTI CHAMOLI</t>
  </si>
  <si>
    <t>ABHINAV GUSAIN</t>
  </si>
  <si>
    <t>ADITI UNIYAL</t>
  </si>
  <si>
    <t>AJAY KUMAR</t>
  </si>
  <si>
    <t>AMAN SINGH KHATRI</t>
  </si>
  <si>
    <t>ANJALI RAWAT</t>
  </si>
  <si>
    <t>ANMOL DOBHAL</t>
  </si>
  <si>
    <t>ANUSHKA</t>
  </si>
  <si>
    <t>AYUSH UNIYAL</t>
  </si>
  <si>
    <t>AYUSHMAN TOPWAL</t>
  </si>
  <si>
    <t>BHAWANA THAPLIYAL</t>
  </si>
  <si>
    <t>DEEKSHA</t>
  </si>
  <si>
    <t>DEEPAK SINGH</t>
  </si>
  <si>
    <t>DHEERAJ BHATT</t>
  </si>
  <si>
    <t>HIMANSHU BAHUGUNA</t>
  </si>
  <si>
    <t>HIMANSHU RANA</t>
  </si>
  <si>
    <t>JASBEER SINGH RAWAT</t>
  </si>
  <si>
    <t>KM KAVYANJALI SHAH</t>
  </si>
  <si>
    <t>KRISHNA RAJ RAWAT</t>
  </si>
  <si>
    <t>KUMARI MANSI DOBHAL</t>
  </si>
  <si>
    <t>KUMARI RAJNANDINI</t>
  </si>
  <si>
    <t>MAYANK BHANDARI</t>
  </si>
  <si>
    <t>MUSKAN GUSAIN</t>
  </si>
  <si>
    <t>NAITIK PUNDIR</t>
  </si>
  <si>
    <t>NIHARIKA</t>
  </si>
  <si>
    <t>NISHA PANWAR</t>
  </si>
  <si>
    <t>PRIYANSHI NEGI</t>
  </si>
  <si>
    <t>PRIYANSHU NEGI</t>
  </si>
  <si>
    <t>RAHUL KOTHARI</t>
  </si>
  <si>
    <t>RAVINA PANWAR</t>
  </si>
  <si>
    <t>SAKSHI SHAH</t>
  </si>
  <si>
    <t>SAKSHI UNIYAL</t>
  </si>
  <si>
    <t>SHIVAM RAWAT</t>
  </si>
  <si>
    <t>SHREYA RAMOLA</t>
  </si>
  <si>
    <t>SHUBHAM NAWANI</t>
  </si>
  <si>
    <t>SONAM BAILWAL</t>
  </si>
  <si>
    <t>SRISHTI RAWAT</t>
  </si>
  <si>
    <t>SURAJ SINGH PANWAR</t>
  </si>
  <si>
    <t>SUYASH BAHUGUNA</t>
  </si>
  <si>
    <t>UDIT RATURI</t>
  </si>
  <si>
    <t>VAISHNAVI SEMWAL</t>
  </si>
  <si>
    <t>VIPIN BAILWAL</t>
  </si>
  <si>
    <t xml:space="preserve">Hindi </t>
  </si>
  <si>
    <t>Maths</t>
  </si>
  <si>
    <t>CS</t>
  </si>
  <si>
    <t>P.H.E</t>
  </si>
  <si>
    <t>BSt</t>
  </si>
  <si>
    <t>Eco.</t>
  </si>
  <si>
    <t>Rank</t>
  </si>
  <si>
    <t>Name</t>
  </si>
  <si>
    <t>Acco</t>
  </si>
  <si>
    <t>SNO</t>
  </si>
  <si>
    <t>RollNo</t>
  </si>
  <si>
    <t xml:space="preserve">Chem </t>
  </si>
  <si>
    <t>Eng</t>
  </si>
  <si>
    <t>Bio</t>
  </si>
  <si>
    <t>Total</t>
  </si>
  <si>
    <t>Per</t>
  </si>
  <si>
    <t>KENDRIYA VIDYALAYA NEW TEHRI TOWN</t>
  </si>
  <si>
    <t>Phy</t>
  </si>
  <si>
    <t>CBSE RESULT CLASS XII 2020-21 FOR ALL STREAMS (Total without PHE)</t>
  </si>
  <si>
    <t>PHE</t>
  </si>
  <si>
    <t>Acc</t>
  </si>
  <si>
    <t>CBSE RESULT CLASS XII 2020-21 FOR COMMERCE (Total without PHE)</t>
  </si>
  <si>
    <t>Hin</t>
  </si>
  <si>
    <t>Chem</t>
  </si>
  <si>
    <t>TOTAL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</si>
  <si>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</si>
  <si>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</si>
  <si>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</si>
  <si>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</si>
  <si>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</si>
  <si>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</si>
  <si>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</si>
  <si>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</si>
  <si>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</si>
  <si>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N*W</t>
  </si>
  <si>
    <t>PI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</si>
  <si>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</si>
  <si>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</si>
  <si>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</si>
  <si>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</si>
  <si>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</si>
  <si>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</si>
  <si>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</si>
  <si>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</si>
  <si>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</si>
  <si>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</si>
  <si>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</si>
  <si>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GD2</t>
  </si>
  <si>
    <t>GD1</t>
  </si>
  <si>
    <t>GD3</t>
  </si>
  <si>
    <t>GD4</t>
  </si>
  <si>
    <t>GD5</t>
  </si>
  <si>
    <t>GD6</t>
  </si>
  <si>
    <t>Math</t>
  </si>
  <si>
    <t>BST</t>
  </si>
  <si>
    <t>Eco</t>
  </si>
  <si>
    <t>APPEARED</t>
  </si>
  <si>
    <t>PASSED</t>
  </si>
  <si>
    <t>FAIL AND COMP</t>
  </si>
  <si>
    <t>ABST</t>
  </si>
  <si>
    <t>PASS %</t>
  </si>
  <si>
    <t>0-32.9</t>
  </si>
  <si>
    <t>33-44.9</t>
  </si>
  <si>
    <t>45-59.9</t>
  </si>
  <si>
    <t>60-74.9</t>
  </si>
  <si>
    <t>75-89.9</t>
  </si>
  <si>
    <t>90-100</t>
  </si>
  <si>
    <t>GRADE COUNT</t>
  </si>
  <si>
    <t>NXW</t>
  </si>
  <si>
    <t>MEAN</t>
  </si>
  <si>
    <t>SUBJECT</t>
  </si>
  <si>
    <t>CODE</t>
  </si>
  <si>
    <t>%</t>
  </si>
  <si>
    <t>0-33</t>
  </si>
  <si>
    <t>33-44</t>
  </si>
  <si>
    <t>45-59</t>
  </si>
  <si>
    <t>60-74</t>
  </si>
  <si>
    <t>75-89</t>
  </si>
  <si>
    <t>ENGLISH CORE</t>
  </si>
  <si>
    <t>HINDI CORE</t>
  </si>
  <si>
    <t>BIOLOGY</t>
  </si>
  <si>
    <t>PHYSICS</t>
  </si>
  <si>
    <t>CHEMISTRY</t>
  </si>
  <si>
    <t>PHYSICAL EDUCATION</t>
  </si>
  <si>
    <t>COMPUTER SCIENCE</t>
  </si>
  <si>
    <t>MATHEMATICS</t>
  </si>
  <si>
    <t>ECONOMICS</t>
  </si>
  <si>
    <t>BUSINESS STUDIES</t>
  </si>
  <si>
    <t>ACCOUNTANCY</t>
  </si>
  <si>
    <t>Avarage Marks</t>
  </si>
  <si>
    <t>KENDRIYA VIDYALAYA NEW TEHRI TOWN - XII (2020-21)</t>
  </si>
  <si>
    <t>School PI (wih PHE)-54.95</t>
  </si>
  <si>
    <t>Without PhE</t>
  </si>
  <si>
    <t>School PI (wihtout PHE)- 56.19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</si>
</sst>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3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2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2" fontId="0" fillId="0" borderId="8" xfId="0" applyNumberFormat="1" applyBorder="1"/>
    <xf numFmtId="2" fontId="0" fillId="0" borderId="9" xfId="0" applyNumberFormat="1" applyBorder="1"/>
    <xf numFmtId="1" fontId="0" fillId="0" borderId="5" xfId="0" applyNumberFormat="1" applyBorder="1"/>
    <xf numFmtId="1" fontId="0" fillId="0" borderId="1" xfId="0" applyNumberFormat="1" applyBorder="1"/>
    <xf numFmtId="2" fontId="0" fillId="0" borderId="0" xfId="0" applyNumberForma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" fontId="0" fillId="0" borderId="8" xfId="0" applyNumberFormat="1" applyBorder="1"/>
    <xf numFmtId="165" fontId="0" fillId="0" borderId="1" xfId="0" applyNumberFormat="1" applyBorder="1"/>
    <xf numFmtId="0" fontId="0" fillId="0" borderId="10" xfId="0" applyFill="1" applyBorder="1"/>
  </cellXfs>
  <cellStyles count="1">
    <cellStyle name="Normal" xfId="0" builtinId="0"/>
  </cellStyles>
  <dxfs count="114"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ECC69E0-4509-461A-A6B8-1ACC0FDFBB75}" name="Table5" displayName="Table5" ref="A3:AB86" totalsRowCount="1" headerRowDxfId="59" headerRowBorderDxfId="57" tableBorderDxfId="58" totalsRowBorderDxfId="56">
  <autoFilter ref="A3:AB85" xr:uid="{50DCB9CE-53E8-4398-84DE-D7E5DFA0549F}"/>
  <sortState ref="A4:AB85">
    <sortCondition ref="A3:A85"/>
  </sortState>
  <tableColumns count="28">
    <tableColumn id="1" xr3:uid="{DEF66675-F21A-4D6E-AD2D-830617344B4D}" name="SNO" dataDxfId="55" totalsRowDxfId="27"/>
    <tableColumn id="2" xr3:uid="{F79B2179-E82F-45B8-99E9-ED1B0A0E5FEC}" name="RollNo" dataDxfId="54" totalsRowDxfId="26"/>
    <tableColumn id="3" xr3:uid="{EA8CC6BD-439C-4E08-BE1E-6D466D757245}" name="Name" totalsRowLabel="Avarage Marks" dataDxfId="53" totalsRowDxfId="25"/>
    <tableColumn id="4" xr3:uid="{E533CDC6-49B2-441E-BC45-4DEDCDFFC695}" name="Hindi " totalsRowFunction="average" dataDxfId="52" totalsRowDxfId="24"/>
    <tableColumn id="18" xr3:uid="{8553DB37-F61F-4E09-A37B-EF86791E8B60}" name="Column1" dataDxfId="51" totalsRowDxfId="23"/>
    <tableColumn id="5" xr3:uid="{F3FC735C-AB8A-43BB-8A45-032C3C678538}" name="Eng" totalsRowFunction="average" dataDxfId="50" totalsRowDxfId="22"/>
    <tableColumn id="19" xr3:uid="{55891A85-E51D-45D0-BA1C-99455BE214E1}" name="Column2" dataDxfId="49" totalsRowDxfId="21"/>
    <tableColumn id="6" xr3:uid="{9851E321-5DF5-4DC6-8E44-6DA604EB5620}" name="Maths" totalsRowFunction="average" dataDxfId="48" totalsRowDxfId="20"/>
    <tableColumn id="20" xr3:uid="{8DD5D949-14AC-40AB-9FE1-49008920793C}" name="Column3" dataDxfId="47" totalsRowDxfId="19"/>
    <tableColumn id="7" xr3:uid="{3D5F1AEA-F5A0-49A1-8B71-DFCCFA331727}" name="Phy" totalsRowFunction="average" dataDxfId="46" totalsRowDxfId="18"/>
    <tableColumn id="21" xr3:uid="{F01C16E0-4067-4355-9FD7-1F803BB7C306}" name="Column4" dataDxfId="45" totalsRowDxfId="17"/>
    <tableColumn id="8" xr3:uid="{910FC4B0-9D9E-4589-B396-F0F83E4F29F8}" name="Chem " totalsRowFunction="average" dataDxfId="44" totalsRowDxfId="16"/>
    <tableColumn id="22" xr3:uid="{0BB3379C-AD4E-40AC-995A-76ED729D7235}" name="Column5" dataDxfId="43" totalsRowDxfId="15"/>
    <tableColumn id="9" xr3:uid="{2059C9DE-0FA0-40DC-8466-B9744360DA73}" name="Bio" totalsRowFunction="average" dataDxfId="42" totalsRowDxfId="14"/>
    <tableColumn id="23" xr3:uid="{5BF4BFB5-3745-40C9-83F7-C55AA074A8B5}" name="Column6" dataDxfId="41" totalsRowDxfId="13"/>
    <tableColumn id="10" xr3:uid="{FD657F61-C09F-42E5-A7D2-E256D1373DCD}" name="CS" totalsRowFunction="average" dataDxfId="40" totalsRowDxfId="12"/>
    <tableColumn id="24" xr3:uid="{D8BFBD5A-ECAA-478C-BB77-97E480909167}" name="Column7" dataDxfId="39" totalsRowDxfId="11"/>
    <tableColumn id="11" xr3:uid="{54D174FF-CAD6-4947-A863-83BC980B54DC}" name="P.H.E" totalsRowFunction="average" dataDxfId="38" totalsRowDxfId="10"/>
    <tableColumn id="25" xr3:uid="{5A4ACF27-A7F9-4E7D-9BCC-968F0E301E4C}" name="Column8" dataDxfId="37" totalsRowDxfId="9"/>
    <tableColumn id="12" xr3:uid="{AB1E57FE-2DC0-4BF5-8777-90E28F0A5C8A}" name="Acco" totalsRowFunction="average" dataDxfId="36" totalsRowDxfId="8"/>
    <tableColumn id="26" xr3:uid="{47364339-D20F-4EEA-9B6C-27DAAE1F3732}" name="Column9" dataDxfId="35" totalsRowDxfId="7"/>
    <tableColumn id="13" xr3:uid="{D6BCB653-6A26-4E6C-8246-B16FCB7B7554}" name="BSt" totalsRowFunction="average" dataDxfId="34" totalsRowDxfId="6"/>
    <tableColumn id="27" xr3:uid="{8F696109-089F-404B-8D01-D16EE2185779}" name="Column10" dataDxfId="33" totalsRowDxfId="5"/>
    <tableColumn id="14" xr3:uid="{5848D1D8-3DB2-48ED-A416-362CA4FD25EB}" name="Eco." totalsRowFunction="average" dataDxfId="32" totalsRowDxfId="4"/>
    <tableColumn id="28" xr3:uid="{F5AE8D13-C8E9-4E1E-9BEE-7890B84D77F3}" name="Column11" dataDxfId="31" totalsRowDxfId="3"/>
    <tableColumn id="15" xr3:uid="{DBD5AC69-E7C5-4EF3-93E4-47B218AF9EEF}" name="Total" dataDxfId="30" totalsRowDxfId="2">
      <calculatedColumnFormula>SUM(Table5[[#This Row],[Hindi ]]+Table5[[#This Row],[Eng]]+Table5[[#This Row],[Maths]]+Table5[[#This Row],[Phy]]+Table5[[#This Row],[Chem ]]+Table5[[#This Row],[Bio]]+Table5[[#This Row],[CS]]+Table5[[#This Row],[Acco]]+Table5[[#This Row],[BSt]]+Table5[[#This Row],[Eco.]])</calculatedColumnFormula>
    </tableColumn>
    <tableColumn id="16" xr3:uid="{3428D191-0C36-4C83-B1C5-348339071B4F}" name="Per" dataDxfId="29" totalsRowDxfId="1">
      <calculatedColumnFormula>Z4/5</calculatedColumnFormula>
    </tableColumn>
    <tableColumn id="17" xr3:uid="{DD2F0A05-14C5-433F-9BD7-2449A4B9F412}" name="Rank" dataDxfId="28" totalsRowDxfId="0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8C2D7C-3C4C-45DF-9F00-E88DF2B08F8A}" name="Table52" displayName="Table52" ref="A3:AB44" totalsRowShown="0" headerRowDxfId="113" headerRowBorderDxfId="112" tableBorderDxfId="111" totalsRowBorderDxfId="110">
  <sortState ref="A5:AB44">
    <sortCondition ref="B4"/>
  </sortState>
  <tableColumns count="28">
    <tableColumn id="1" xr3:uid="{B87BEF11-9EF5-47FD-A69D-E6C5E3567F2C}" name="SNO" dataDxfId="109"/>
    <tableColumn id="2" xr3:uid="{5D744061-E4CD-4AD6-9A3B-4E3BFB9A3A20}" name="RollNo" dataDxfId="108"/>
    <tableColumn id="3" xr3:uid="{3B57E19A-C6FC-4256-B22B-9A9C20027757}" name="Name" dataDxfId="107"/>
    <tableColumn id="4" xr3:uid="{EEC9F346-0D71-4CF1-8E6E-717154F552A8}" name="Hindi " dataDxfId="106"/>
    <tableColumn id="18" xr3:uid="{C1B70AC4-CFA2-4FF5-83CE-222C497FFF1C}" name="Column1" dataDxfId="105"/>
    <tableColumn id="5" xr3:uid="{2C0C6B63-942C-423C-8CB9-F8D01BB912F6}" name="Eng" dataDxfId="104"/>
    <tableColumn id="19" xr3:uid="{6378DEDF-D481-494C-8C7E-797AF44BCC8A}" name="Column2" dataDxfId="103"/>
    <tableColumn id="6" xr3:uid="{F2E24F65-EA27-4FC2-BDC9-57E8EB3C9868}" name="Maths" dataDxfId="102"/>
    <tableColumn id="20" xr3:uid="{9FE55F87-8A40-430A-9478-B894674DF9DF}" name="Column3" dataDxfId="101"/>
    <tableColumn id="7" xr3:uid="{0E118193-748F-4BE6-B0D9-A73DCF941437}" name="Phy" dataDxfId="100"/>
    <tableColumn id="21" xr3:uid="{566B860A-8DB6-4402-909F-D22A735FF81D}" name="Column4" dataDxfId="99"/>
    <tableColumn id="8" xr3:uid="{F70C3037-EE71-4253-BF60-D86F2369F981}" name="Chem " dataDxfId="98"/>
    <tableColumn id="22" xr3:uid="{4620B827-47D2-45CB-9200-87C2A2DE55CD}" name="Column5" dataDxfId="97"/>
    <tableColumn id="9" xr3:uid="{30FD13A9-EFE3-4FE6-A371-CFF1B4972BB8}" name="Bio" dataDxfId="96"/>
    <tableColumn id="23" xr3:uid="{3A49988E-02C0-45FA-A441-A2997C1B3EA3}" name="Column6" dataDxfId="95"/>
    <tableColumn id="10" xr3:uid="{A5C2924E-C9EE-4F45-9869-364ECF916ADD}" name="CS" dataDxfId="94"/>
    <tableColumn id="24" xr3:uid="{C92C6C5D-2A88-4BAE-AED7-6267B80E9747}" name="Column7" dataDxfId="93"/>
    <tableColumn id="11" xr3:uid="{D6F57E62-5C3A-4AB9-A35D-3AE0C9262496}" name="P.H.E" dataDxfId="92"/>
    <tableColumn id="25" xr3:uid="{03DDF026-E112-407F-AF24-B2F283BDEA74}" name="Column8" dataDxfId="91"/>
    <tableColumn id="12" xr3:uid="{90981B33-F234-4540-9D3F-2C9B97FCA53A}" name="Acco" dataDxfId="90"/>
    <tableColumn id="26" xr3:uid="{CD291CE0-4DA9-467F-9932-86A35C54369C}" name="Column9" dataDxfId="89"/>
    <tableColumn id="13" xr3:uid="{7F784D01-B341-42D0-BB24-2053EE6EF029}" name="BSt" dataDxfId="88"/>
    <tableColumn id="27" xr3:uid="{63E90197-CA69-40BC-A4AE-557D94AF44CC}" name="Column10" dataDxfId="87"/>
    <tableColumn id="14" xr3:uid="{D40CE087-B60C-49C0-A4E7-E0F9740754BC}" name="Eco." dataDxfId="86"/>
    <tableColumn id="28" xr3:uid="{5424DAFF-84FB-4EB2-93AD-A4EEB0F4BA97}" name="Column11" dataDxfId="85"/>
    <tableColumn id="15" xr3:uid="{CBE2FD72-9D9C-44D9-8428-A96FA29B6ABD}" name="Total" dataDxfId="84">
      <calculatedColumnFormula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calculatedColumnFormula>
    </tableColumn>
    <tableColumn id="16" xr3:uid="{461E1D8D-8A36-4E4C-898C-F80212E06B20}" name="Per" dataDxfId="83">
      <calculatedColumnFormula>Z4/5</calculatedColumnFormula>
    </tableColumn>
    <tableColumn id="17" xr3:uid="{72C9A6F3-6F50-4BE2-846B-92CBD012DD43}" name="Rank" dataDxfId="82"/>
  </tableColumns>
  <tableStyleInfo name="TableStyleMedium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196E22C-CB6E-470C-BB81-E69C8A75E389}" name="Table53" displayName="Table53" ref="A3:R44" totalsRowShown="0" headerRowDxfId="81" headerRowBorderDxfId="80" tableBorderDxfId="79" totalsRowBorderDxfId="78">
  <tableColumns count="18">
    <tableColumn id="1" xr3:uid="{FCC6E130-DE60-4538-B2CA-873CAA33E3E6}" name="SNO" dataDxfId="77"/>
    <tableColumn id="2" xr3:uid="{9651424A-3B1F-44F2-84A3-B4B4127B93E3}" name="RollNo" dataDxfId="76"/>
    <tableColumn id="3" xr3:uid="{882FE239-E68E-481E-AE15-F9FF29C28B8E}" name="Name" dataDxfId="75"/>
    <tableColumn id="4" xr3:uid="{CE99E8EA-A881-40F7-9384-E282E23CAC78}" name="Hindi " dataDxfId="74"/>
    <tableColumn id="18" xr3:uid="{5F6D30DA-7C0A-4E51-85FE-63B2860EB6B9}" name="GD1" dataDxfId="73"/>
    <tableColumn id="5" xr3:uid="{7580D9CD-A353-4D8A-9BD6-CA57EB3D9B00}" name="Eng" dataDxfId="72"/>
    <tableColumn id="19" xr3:uid="{72B212F0-DE52-4716-98DE-58B9B64D41CB}" name="GD2" dataDxfId="71"/>
    <tableColumn id="11" xr3:uid="{F8ACFB04-FA13-4BF4-9E79-1BDBA450C5E5}" name="P.H.E" dataDxfId="70"/>
    <tableColumn id="25" xr3:uid="{4FDD4A4B-6275-4DC3-8F16-225EAFBE11AF}" name="GD3" dataDxfId="69"/>
    <tableColumn id="12" xr3:uid="{4417D591-AA7D-4A45-8820-6B57A5EB18E6}" name="Acco" dataDxfId="68"/>
    <tableColumn id="26" xr3:uid="{9F9AF665-FA93-4D5B-9951-9F6CBD716801}" name="GD4" dataDxfId="67"/>
    <tableColumn id="13" xr3:uid="{628CE827-0A2E-4C97-8851-83608290C10E}" name="BSt" dataDxfId="66"/>
    <tableColumn id="27" xr3:uid="{C49F1600-1505-48AB-8E62-9434D35754A4}" name="GD5" dataDxfId="65"/>
    <tableColumn id="14" xr3:uid="{7A8C7BF1-5F25-433B-8299-F93B74F58BA8}" name="Eco." dataDxfId="64"/>
    <tableColumn id="28" xr3:uid="{629F7617-B7EC-495B-AD69-770B0BF6F7ED}" name="GD6" dataDxfId="63"/>
    <tableColumn id="15" xr3:uid="{AB54F1BA-A957-4D04-87A7-EC0AEE52EF55}" name="Total" dataDxfId="62">
      <calculatedColumnFormula>SUM(Table53[[#This Row],[Hindi ]]+Table53[[#This Row],[Eng]]+Table53[[#This Row],[Acco]]+Table53[[#This Row],[BSt]]+Table53[[#This Row],[Eco.]])</calculatedColumnFormula>
    </tableColumn>
    <tableColumn id="16" xr3:uid="{4FFEA340-CEF5-4650-9381-80E241B37949}" name="Per" dataDxfId="61">
      <calculatedColumnFormula>P4/5</calculatedColumnFormula>
    </tableColumn>
    <tableColumn id="17" xr3:uid="{046ECFBE-94DB-44A7-A364-024A35A749D5}" name="Rank" dataDxfId="6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"/>
  <sheetViews>
    <sheetView topLeftCell="E85" zoomScale="115" zoomScaleNormal="115" workbookViewId="0">
      <selection activeCell="AC92" sqref="AC92"/>
    </sheetView>
  </sheetViews>
  <sheetFormatPr defaultRowHeight="15" x14ac:dyDescent="0.25"/>
  <cols>
    <col min="1" max="1" width="7.140625" bestFit="1" customWidth="1"/>
    <col min="2" max="2" width="10.140625" bestFit="1" customWidth="1"/>
    <col min="3" max="3" width="26.7109375" bestFit="1" customWidth="1"/>
    <col min="4" max="4" width="8.42578125" bestFit="1" customWidth="1"/>
    <col min="5" max="5" width="8.42578125" customWidth="1"/>
    <col min="6" max="6" width="8.42578125" bestFit="1" customWidth="1"/>
    <col min="7" max="7" width="6.42578125" customWidth="1"/>
    <col min="8" max="8" width="8.85546875" bestFit="1" customWidth="1"/>
    <col min="9" max="9" width="8.85546875" customWidth="1"/>
    <col min="10" max="10" width="8.42578125" bestFit="1" customWidth="1"/>
    <col min="11" max="11" width="6.5703125" customWidth="1"/>
    <col min="12" max="12" width="8.85546875" bestFit="1" customWidth="1"/>
    <col min="13" max="13" width="8.85546875" customWidth="1"/>
    <col min="14" max="14" width="8.42578125" bestFit="1" customWidth="1"/>
    <col min="15" max="15" width="6.140625" customWidth="1"/>
    <col min="16" max="16" width="7.28515625" bestFit="1" customWidth="1"/>
    <col min="17" max="17" width="6.140625" customWidth="1"/>
    <col min="18" max="18" width="7.85546875" bestFit="1" customWidth="1"/>
    <col min="19" max="19" width="7.85546875" customWidth="1"/>
    <col min="20" max="20" width="7.42578125" bestFit="1" customWidth="1"/>
    <col min="21" max="21" width="7.42578125" customWidth="1"/>
    <col min="22" max="22" width="8.42578125" bestFit="1" customWidth="1"/>
    <col min="23" max="23" width="6.140625" customWidth="1"/>
    <col min="24" max="24" width="8.42578125" bestFit="1" customWidth="1"/>
    <col min="25" max="25" width="6.85546875" customWidth="1"/>
    <col min="26" max="26" width="9.5703125" bestFit="1" customWidth="1"/>
    <col min="27" max="27" width="7.28515625" bestFit="1" customWidth="1"/>
    <col min="28" max="28" width="7.5703125" bestFit="1" customWidth="1"/>
    <col min="29" max="29" width="10.140625" bestFit="1" customWidth="1"/>
    <col min="30" max="30" width="26.7109375" bestFit="1" customWidth="1"/>
    <col min="31" max="31" width="12.28515625" bestFit="1" customWidth="1"/>
  </cols>
  <sheetData>
    <row r="1" spans="1:28" ht="26.25" x14ac:dyDescent="0.4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21" x14ac:dyDescent="0.35">
      <c r="A2" s="15" t="s">
        <v>141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21" customHeight="1" x14ac:dyDescent="0.25">
      <c r="A3" s="5" t="s">
        <v>132</v>
      </c>
      <c r="B3" s="6" t="s">
        <v>133</v>
      </c>
      <c r="C3" s="6" t="s">
        <v>130</v>
      </c>
      <c r="D3" s="6" t="s">
        <v>123</v>
      </c>
      <c r="E3" s="6" t="s">
        <v>159</v>
      </c>
      <c r="F3" s="6" t="s">
        <v>135</v>
      </c>
      <c r="G3" s="6" t="s">
        <v>160</v>
      </c>
      <c r="H3" s="6" t="s">
        <v>124</v>
      </c>
      <c r="I3" s="6" t="s">
        <v>161</v>
      </c>
      <c r="J3" s="6" t="s">
        <v>140</v>
      </c>
      <c r="K3" s="6" t="s">
        <v>162</v>
      </c>
      <c r="L3" s="6" t="s">
        <v>134</v>
      </c>
      <c r="M3" s="6" t="s">
        <v>163</v>
      </c>
      <c r="N3" s="6" t="s">
        <v>136</v>
      </c>
      <c r="O3" s="6" t="s">
        <v>164</v>
      </c>
      <c r="P3" s="6" t="s">
        <v>125</v>
      </c>
      <c r="Q3" s="6" t="s">
        <v>165</v>
      </c>
      <c r="R3" s="6" t="s">
        <v>126</v>
      </c>
      <c r="S3" s="6" t="s">
        <v>166</v>
      </c>
      <c r="T3" s="6" t="s">
        <v>131</v>
      </c>
      <c r="U3" s="6" t="s">
        <v>167</v>
      </c>
      <c r="V3" s="6" t="s">
        <v>127</v>
      </c>
      <c r="W3" s="6" t="s">
        <v>168</v>
      </c>
      <c r="X3" s="6" t="s">
        <v>128</v>
      </c>
      <c r="Y3" s="6" t="s">
        <v>169</v>
      </c>
      <c r="Z3" s="6" t="s">
        <v>137</v>
      </c>
      <c r="AA3" s="7" t="s">
        <v>138</v>
      </c>
      <c r="AB3" s="6" t="s">
        <v>129</v>
      </c>
    </row>
    <row r="4" spans="1:28" ht="21" customHeight="1" x14ac:dyDescent="0.25">
      <c r="A4" s="3">
        <v>1</v>
      </c>
      <c r="B4" s="1">
        <v>25634973</v>
      </c>
      <c r="C4" s="1" t="s">
        <v>82</v>
      </c>
      <c r="D4" s="2">
        <v>80</v>
      </c>
      <c r="E4" s="2" t="s">
        <v>151</v>
      </c>
      <c r="F4" s="2">
        <v>91</v>
      </c>
      <c r="G4" s="2" t="s">
        <v>150</v>
      </c>
      <c r="H4" s="2">
        <v>77</v>
      </c>
      <c r="I4" s="2" t="s">
        <v>151</v>
      </c>
      <c r="J4" s="2">
        <v>71</v>
      </c>
      <c r="K4" s="2" t="s">
        <v>153</v>
      </c>
      <c r="L4" s="2">
        <v>63</v>
      </c>
      <c r="M4" s="2" t="s">
        <v>154</v>
      </c>
      <c r="N4" s="2"/>
      <c r="O4" s="2"/>
      <c r="P4" s="2"/>
      <c r="Q4" s="2"/>
      <c r="R4" s="2">
        <v>72</v>
      </c>
      <c r="S4" s="2" t="s">
        <v>153</v>
      </c>
      <c r="T4" s="2"/>
      <c r="U4" s="2"/>
      <c r="V4" s="2"/>
      <c r="W4" s="2"/>
      <c r="X4" s="2"/>
      <c r="Y4" s="2"/>
      <c r="Z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382</v>
      </c>
      <c r="AA4" s="4">
        <f>Z4/5</f>
        <v>76.400000000000006</v>
      </c>
      <c r="AB4" s="12">
        <v>44</v>
      </c>
    </row>
    <row r="5" spans="1:28" ht="21" customHeight="1" x14ac:dyDescent="0.25">
      <c r="A5" s="3">
        <v>2</v>
      </c>
      <c r="B5" s="1">
        <v>25634974</v>
      </c>
      <c r="C5" s="1" t="s">
        <v>83</v>
      </c>
      <c r="D5" s="2">
        <v>77</v>
      </c>
      <c r="E5" s="2" t="s">
        <v>151</v>
      </c>
      <c r="F5" s="2">
        <v>90</v>
      </c>
      <c r="G5" s="2" t="s">
        <v>150</v>
      </c>
      <c r="H5" s="2"/>
      <c r="I5" s="2"/>
      <c r="J5" s="2">
        <v>65</v>
      </c>
      <c r="K5" s="2" t="s">
        <v>154</v>
      </c>
      <c r="L5" s="2">
        <v>74</v>
      </c>
      <c r="M5" s="2" t="s">
        <v>152</v>
      </c>
      <c r="N5" s="2">
        <v>63</v>
      </c>
      <c r="O5" s="2" t="s">
        <v>154</v>
      </c>
      <c r="P5" s="2"/>
      <c r="Q5" s="2"/>
      <c r="R5" s="2">
        <v>68</v>
      </c>
      <c r="S5" s="2" t="s">
        <v>154</v>
      </c>
      <c r="T5" s="2"/>
      <c r="U5" s="2"/>
      <c r="V5" s="2"/>
      <c r="W5" s="2"/>
      <c r="X5" s="2"/>
      <c r="Y5" s="2"/>
      <c r="Z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369</v>
      </c>
      <c r="AA5" s="4">
        <f>Z5/5</f>
        <v>73.8</v>
      </c>
      <c r="AB5" s="13">
        <v>50</v>
      </c>
    </row>
    <row r="6" spans="1:28" ht="21" customHeight="1" x14ac:dyDescent="0.25">
      <c r="A6" s="3">
        <v>3</v>
      </c>
      <c r="B6" s="1">
        <v>25634975</v>
      </c>
      <c r="C6" s="1" t="s">
        <v>84</v>
      </c>
      <c r="D6" s="2">
        <v>85</v>
      </c>
      <c r="E6" s="2" t="s">
        <v>150</v>
      </c>
      <c r="F6" s="2">
        <v>96</v>
      </c>
      <c r="G6" s="2" t="s">
        <v>148</v>
      </c>
      <c r="H6" s="2">
        <v>64</v>
      </c>
      <c r="I6" s="2" t="s">
        <v>153</v>
      </c>
      <c r="J6" s="2">
        <v>78</v>
      </c>
      <c r="K6" s="2" t="s">
        <v>151</v>
      </c>
      <c r="L6" s="2">
        <v>63</v>
      </c>
      <c r="M6" s="2" t="s">
        <v>154</v>
      </c>
      <c r="N6" s="2"/>
      <c r="O6" s="2"/>
      <c r="P6" s="2"/>
      <c r="Q6" s="2"/>
      <c r="R6" s="2">
        <v>84</v>
      </c>
      <c r="S6" s="2" t="s">
        <v>150</v>
      </c>
      <c r="T6" s="2"/>
      <c r="U6" s="2"/>
      <c r="V6" s="2"/>
      <c r="W6" s="2"/>
      <c r="X6" s="2"/>
      <c r="Y6" s="2"/>
      <c r="Z6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386</v>
      </c>
      <c r="AA6" s="4">
        <f>Z6/5</f>
        <v>77.2</v>
      </c>
      <c r="AB6" s="12">
        <v>38</v>
      </c>
    </row>
    <row r="7" spans="1:28" ht="21" customHeight="1" x14ac:dyDescent="0.25">
      <c r="A7" s="3">
        <v>4</v>
      </c>
      <c r="B7" s="1">
        <v>25634976</v>
      </c>
      <c r="C7" s="1" t="s">
        <v>85</v>
      </c>
      <c r="D7" s="2"/>
      <c r="E7" s="2"/>
      <c r="F7" s="2">
        <v>95</v>
      </c>
      <c r="G7" s="2" t="s">
        <v>148</v>
      </c>
      <c r="H7" s="2">
        <v>77</v>
      </c>
      <c r="I7" s="2" t="s">
        <v>151</v>
      </c>
      <c r="J7" s="2">
        <v>79</v>
      </c>
      <c r="K7" s="2" t="s">
        <v>151</v>
      </c>
      <c r="L7" s="2">
        <v>73</v>
      </c>
      <c r="M7" s="2" t="s">
        <v>153</v>
      </c>
      <c r="N7" s="2"/>
      <c r="O7" s="2"/>
      <c r="P7" s="2">
        <v>85</v>
      </c>
      <c r="Q7" s="2" t="s">
        <v>152</v>
      </c>
      <c r="R7" s="2">
        <v>82</v>
      </c>
      <c r="S7" s="2" t="s">
        <v>151</v>
      </c>
      <c r="T7" s="2"/>
      <c r="U7" s="2"/>
      <c r="V7" s="2"/>
      <c r="W7" s="2"/>
      <c r="X7" s="2"/>
      <c r="Y7" s="2"/>
      <c r="Z7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409</v>
      </c>
      <c r="AA7" s="4">
        <f>Z7/5</f>
        <v>81.8</v>
      </c>
      <c r="AB7" s="13">
        <v>26</v>
      </c>
    </row>
    <row r="8" spans="1:28" ht="21" customHeight="1" x14ac:dyDescent="0.25">
      <c r="A8" s="3">
        <v>5</v>
      </c>
      <c r="B8" s="1">
        <v>25634977</v>
      </c>
      <c r="C8" s="1" t="s">
        <v>86</v>
      </c>
      <c r="D8" s="2">
        <v>89</v>
      </c>
      <c r="E8" s="2" t="s">
        <v>149</v>
      </c>
      <c r="F8" s="2">
        <v>90</v>
      </c>
      <c r="G8" s="2" t="s">
        <v>150</v>
      </c>
      <c r="H8" s="2">
        <v>65</v>
      </c>
      <c r="I8" s="2" t="s">
        <v>153</v>
      </c>
      <c r="J8" s="2">
        <v>77</v>
      </c>
      <c r="K8" s="2" t="s">
        <v>152</v>
      </c>
      <c r="L8" s="2">
        <v>75</v>
      </c>
      <c r="M8" s="2" t="s">
        <v>152</v>
      </c>
      <c r="N8" s="2"/>
      <c r="O8" s="2"/>
      <c r="P8" s="2"/>
      <c r="Q8" s="2"/>
      <c r="R8" s="2">
        <v>83</v>
      </c>
      <c r="S8" s="2" t="s">
        <v>151</v>
      </c>
      <c r="T8" s="2"/>
      <c r="U8" s="2"/>
      <c r="V8" s="2"/>
      <c r="W8" s="2"/>
      <c r="X8" s="2"/>
      <c r="Y8" s="2"/>
      <c r="Z8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396</v>
      </c>
      <c r="AA8" s="4">
        <f>Z8/5</f>
        <v>79.2</v>
      </c>
      <c r="AB8" s="12">
        <v>31</v>
      </c>
    </row>
    <row r="9" spans="1:28" ht="21" customHeight="1" x14ac:dyDescent="0.25">
      <c r="A9" s="3">
        <v>6</v>
      </c>
      <c r="B9" s="1">
        <v>25634978</v>
      </c>
      <c r="C9" s="1" t="s">
        <v>87</v>
      </c>
      <c r="D9" s="2">
        <v>99</v>
      </c>
      <c r="E9" s="2" t="s">
        <v>148</v>
      </c>
      <c r="F9" s="2">
        <v>99</v>
      </c>
      <c r="G9" s="2" t="s">
        <v>148</v>
      </c>
      <c r="H9" s="2">
        <v>98</v>
      </c>
      <c r="I9" s="2" t="s">
        <v>148</v>
      </c>
      <c r="J9" s="2">
        <v>98</v>
      </c>
      <c r="K9" s="2" t="s">
        <v>148</v>
      </c>
      <c r="L9" s="2">
        <v>99</v>
      </c>
      <c r="M9" s="2" t="s">
        <v>148</v>
      </c>
      <c r="N9" s="2"/>
      <c r="O9" s="2"/>
      <c r="P9" s="2"/>
      <c r="Q9" s="2"/>
      <c r="R9" s="2">
        <v>95</v>
      </c>
      <c r="S9" s="2" t="s">
        <v>148</v>
      </c>
      <c r="T9" s="2"/>
      <c r="U9" s="2"/>
      <c r="V9" s="2"/>
      <c r="W9" s="2"/>
      <c r="X9" s="2"/>
      <c r="Y9" s="2"/>
      <c r="Z9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493</v>
      </c>
      <c r="AA9" s="4">
        <f>Z9/5</f>
        <v>98.6</v>
      </c>
      <c r="AB9" s="13">
        <v>1</v>
      </c>
    </row>
    <row r="10" spans="1:28" ht="21" customHeight="1" x14ac:dyDescent="0.25">
      <c r="A10" s="3">
        <v>7</v>
      </c>
      <c r="B10" s="1">
        <v>25634979</v>
      </c>
      <c r="C10" s="1" t="s">
        <v>88</v>
      </c>
      <c r="D10" s="2">
        <v>77</v>
      </c>
      <c r="E10" s="2" t="s">
        <v>151</v>
      </c>
      <c r="F10" s="2">
        <v>85</v>
      </c>
      <c r="G10" s="2" t="s">
        <v>151</v>
      </c>
      <c r="H10" s="2">
        <v>78</v>
      </c>
      <c r="I10" s="2" t="s">
        <v>151</v>
      </c>
      <c r="J10" s="2">
        <v>73</v>
      </c>
      <c r="K10" s="2" t="s">
        <v>153</v>
      </c>
      <c r="L10" s="2">
        <v>69</v>
      </c>
      <c r="M10" s="2" t="s">
        <v>153</v>
      </c>
      <c r="N10" s="2"/>
      <c r="O10" s="2"/>
      <c r="P10" s="2"/>
      <c r="Q10" s="2"/>
      <c r="R10" s="2">
        <v>71</v>
      </c>
      <c r="S10" s="2" t="s">
        <v>153</v>
      </c>
      <c r="T10" s="2"/>
      <c r="U10" s="2"/>
      <c r="V10" s="2"/>
      <c r="W10" s="2"/>
      <c r="X10" s="2"/>
      <c r="Y10" s="2"/>
      <c r="Z10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382</v>
      </c>
      <c r="AA10" s="4">
        <f>Z10/5</f>
        <v>76.400000000000006</v>
      </c>
      <c r="AB10" s="12">
        <v>45</v>
      </c>
    </row>
    <row r="11" spans="1:28" ht="21" customHeight="1" x14ac:dyDescent="0.25">
      <c r="A11" s="3">
        <v>8</v>
      </c>
      <c r="B11" s="1">
        <v>25634980</v>
      </c>
      <c r="C11" s="1" t="s">
        <v>89</v>
      </c>
      <c r="D11" s="2">
        <v>93</v>
      </c>
      <c r="E11" s="2" t="s">
        <v>148</v>
      </c>
      <c r="F11" s="2">
        <v>88</v>
      </c>
      <c r="G11" s="2" t="s">
        <v>150</v>
      </c>
      <c r="H11" s="2">
        <v>73</v>
      </c>
      <c r="I11" s="2" t="s">
        <v>152</v>
      </c>
      <c r="J11" s="2">
        <v>79</v>
      </c>
      <c r="K11" s="2" t="s">
        <v>151</v>
      </c>
      <c r="L11" s="2">
        <v>62</v>
      </c>
      <c r="M11" s="2" t="s">
        <v>154</v>
      </c>
      <c r="N11" s="2"/>
      <c r="O11" s="2"/>
      <c r="P11" s="2"/>
      <c r="Q11" s="2"/>
      <c r="R11" s="2">
        <v>76</v>
      </c>
      <c r="S11" s="2" t="s">
        <v>152</v>
      </c>
      <c r="T11" s="2"/>
      <c r="U11" s="2"/>
      <c r="V11" s="2"/>
      <c r="W11" s="2"/>
      <c r="X11" s="2"/>
      <c r="Y11" s="2"/>
      <c r="Z11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395</v>
      </c>
      <c r="AA11" s="4">
        <f>Z11/5</f>
        <v>79</v>
      </c>
      <c r="AB11" s="13">
        <v>32</v>
      </c>
    </row>
    <row r="12" spans="1:28" ht="21" customHeight="1" x14ac:dyDescent="0.25">
      <c r="A12" s="3">
        <v>9</v>
      </c>
      <c r="B12" s="1">
        <v>25634981</v>
      </c>
      <c r="C12" s="1" t="s">
        <v>90</v>
      </c>
      <c r="D12" s="2">
        <v>84</v>
      </c>
      <c r="E12" s="2" t="s">
        <v>150</v>
      </c>
      <c r="F12" s="2">
        <v>90</v>
      </c>
      <c r="G12" s="2" t="s">
        <v>150</v>
      </c>
      <c r="H12" s="2">
        <v>69</v>
      </c>
      <c r="I12" s="2" t="s">
        <v>152</v>
      </c>
      <c r="J12" s="2">
        <v>72</v>
      </c>
      <c r="K12" s="2" t="s">
        <v>153</v>
      </c>
      <c r="L12" s="2">
        <v>71</v>
      </c>
      <c r="M12" s="2" t="s">
        <v>153</v>
      </c>
      <c r="N12" s="2"/>
      <c r="O12" s="2"/>
      <c r="P12" s="2"/>
      <c r="Q12" s="2"/>
      <c r="R12" s="2">
        <v>77</v>
      </c>
      <c r="S12" s="2" t="s">
        <v>152</v>
      </c>
      <c r="T12" s="2"/>
      <c r="U12" s="2"/>
      <c r="V12" s="2"/>
      <c r="W12" s="2"/>
      <c r="X12" s="2"/>
      <c r="Y12" s="2"/>
      <c r="Z12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386</v>
      </c>
      <c r="AA12" s="4">
        <f>Z12/5</f>
        <v>77.2</v>
      </c>
      <c r="AB12" s="12">
        <v>39</v>
      </c>
    </row>
    <row r="13" spans="1:28" ht="21" customHeight="1" x14ac:dyDescent="0.25">
      <c r="A13" s="3">
        <v>10</v>
      </c>
      <c r="B13" s="1">
        <v>25634982</v>
      </c>
      <c r="C13" s="1" t="s">
        <v>91</v>
      </c>
      <c r="D13" s="2">
        <v>85</v>
      </c>
      <c r="E13" s="2" t="s">
        <v>150</v>
      </c>
      <c r="F13" s="2">
        <v>89</v>
      </c>
      <c r="G13" s="2" t="s">
        <v>150</v>
      </c>
      <c r="H13" s="2"/>
      <c r="I13" s="2"/>
      <c r="J13" s="2">
        <v>67</v>
      </c>
      <c r="K13" s="2" t="s">
        <v>154</v>
      </c>
      <c r="L13" s="2">
        <v>71</v>
      </c>
      <c r="M13" s="2" t="s">
        <v>153</v>
      </c>
      <c r="N13" s="2">
        <v>75</v>
      </c>
      <c r="O13" s="2" t="s">
        <v>153</v>
      </c>
      <c r="P13" s="2"/>
      <c r="Q13" s="2"/>
      <c r="R13" s="2">
        <v>83</v>
      </c>
      <c r="S13" s="2" t="s">
        <v>151</v>
      </c>
      <c r="T13" s="2"/>
      <c r="U13" s="2"/>
      <c r="V13" s="2"/>
      <c r="W13" s="2"/>
      <c r="X13" s="2"/>
      <c r="Y13" s="2"/>
      <c r="Z13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387</v>
      </c>
      <c r="AA13" s="4">
        <f>Z13/5</f>
        <v>77.400000000000006</v>
      </c>
      <c r="AB13" s="13">
        <v>37</v>
      </c>
    </row>
    <row r="14" spans="1:28" ht="21" customHeight="1" x14ac:dyDescent="0.25">
      <c r="A14" s="3">
        <v>11</v>
      </c>
      <c r="B14" s="1">
        <v>25634983</v>
      </c>
      <c r="C14" s="1" t="s">
        <v>92</v>
      </c>
      <c r="D14" s="2">
        <v>93</v>
      </c>
      <c r="E14" s="2" t="s">
        <v>148</v>
      </c>
      <c r="F14" s="2">
        <v>95</v>
      </c>
      <c r="G14" s="2" t="s">
        <v>148</v>
      </c>
      <c r="H14" s="2"/>
      <c r="I14" s="2"/>
      <c r="J14" s="2">
        <v>73</v>
      </c>
      <c r="K14" s="2" t="s">
        <v>153</v>
      </c>
      <c r="L14" s="2">
        <v>78</v>
      </c>
      <c r="M14" s="2" t="s">
        <v>152</v>
      </c>
      <c r="N14" s="2">
        <v>75</v>
      </c>
      <c r="O14" s="2" t="s">
        <v>153</v>
      </c>
      <c r="P14" s="2"/>
      <c r="Q14" s="2"/>
      <c r="R14" s="2">
        <v>93</v>
      </c>
      <c r="S14" s="2" t="s">
        <v>148</v>
      </c>
      <c r="T14" s="2"/>
      <c r="U14" s="2"/>
      <c r="V14" s="2"/>
      <c r="W14" s="2"/>
      <c r="X14" s="2"/>
      <c r="Y14" s="2"/>
      <c r="Z1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414</v>
      </c>
      <c r="AA14" s="4">
        <f>Z14/5</f>
        <v>82.8</v>
      </c>
      <c r="AB14" s="12">
        <v>24</v>
      </c>
    </row>
    <row r="15" spans="1:28" ht="21" customHeight="1" x14ac:dyDescent="0.25">
      <c r="A15" s="3">
        <v>12</v>
      </c>
      <c r="B15" s="1">
        <v>25634984</v>
      </c>
      <c r="C15" s="1" t="s">
        <v>93</v>
      </c>
      <c r="D15" s="2">
        <v>76</v>
      </c>
      <c r="E15" s="2" t="s">
        <v>152</v>
      </c>
      <c r="F15" s="2">
        <v>85</v>
      </c>
      <c r="G15" s="2" t="s">
        <v>151</v>
      </c>
      <c r="H15" s="2"/>
      <c r="I15" s="2"/>
      <c r="J15" s="2">
        <v>68</v>
      </c>
      <c r="K15" s="2" t="s">
        <v>154</v>
      </c>
      <c r="L15" s="2">
        <v>60</v>
      </c>
      <c r="M15" s="2" t="s">
        <v>155</v>
      </c>
      <c r="N15" s="2">
        <v>62</v>
      </c>
      <c r="O15" s="2" t="s">
        <v>154</v>
      </c>
      <c r="P15" s="2"/>
      <c r="Q15" s="2"/>
      <c r="R15" s="2">
        <v>58</v>
      </c>
      <c r="S15" s="2" t="s">
        <v>155</v>
      </c>
      <c r="T15" s="2"/>
      <c r="U15" s="2"/>
      <c r="V15" s="2"/>
      <c r="W15" s="2"/>
      <c r="X15" s="2"/>
      <c r="Y15" s="2"/>
      <c r="Z1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351</v>
      </c>
      <c r="AA15" s="4">
        <f>Z15/5</f>
        <v>70.2</v>
      </c>
      <c r="AB15" s="13">
        <v>59</v>
      </c>
    </row>
    <row r="16" spans="1:28" ht="21" customHeight="1" x14ac:dyDescent="0.25">
      <c r="A16" s="3">
        <v>13</v>
      </c>
      <c r="B16" s="1">
        <v>25634985</v>
      </c>
      <c r="C16" s="1" t="s">
        <v>94</v>
      </c>
      <c r="D16" s="2">
        <v>81</v>
      </c>
      <c r="E16" s="2" t="s">
        <v>151</v>
      </c>
      <c r="F16" s="2">
        <v>86</v>
      </c>
      <c r="G16" s="2" t="s">
        <v>151</v>
      </c>
      <c r="H16" s="2">
        <v>65</v>
      </c>
      <c r="I16" s="2" t="s">
        <v>153</v>
      </c>
      <c r="J16" s="2">
        <v>79</v>
      </c>
      <c r="K16" s="2" t="s">
        <v>151</v>
      </c>
      <c r="L16" s="2">
        <v>79</v>
      </c>
      <c r="M16" s="2" t="s">
        <v>151</v>
      </c>
      <c r="N16" s="2"/>
      <c r="O16" s="2"/>
      <c r="P16" s="2"/>
      <c r="Q16" s="2"/>
      <c r="R16" s="2">
        <v>64</v>
      </c>
      <c r="S16" s="2" t="s">
        <v>154</v>
      </c>
      <c r="T16" s="2"/>
      <c r="U16" s="2"/>
      <c r="V16" s="2"/>
      <c r="W16" s="2"/>
      <c r="X16" s="2"/>
      <c r="Y16" s="2"/>
      <c r="Z16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390</v>
      </c>
      <c r="AA16" s="4">
        <f>Z16/5</f>
        <v>78</v>
      </c>
      <c r="AB16" s="12">
        <v>34</v>
      </c>
    </row>
    <row r="17" spans="1:28" ht="21" customHeight="1" x14ac:dyDescent="0.25">
      <c r="A17" s="3">
        <v>14</v>
      </c>
      <c r="B17" s="1">
        <v>25634986</v>
      </c>
      <c r="C17" s="1" t="s">
        <v>95</v>
      </c>
      <c r="D17" s="2"/>
      <c r="E17" s="2"/>
      <c r="F17" s="2">
        <v>93</v>
      </c>
      <c r="G17" s="2" t="s">
        <v>149</v>
      </c>
      <c r="H17" s="2">
        <v>60</v>
      </c>
      <c r="I17" s="2" t="s">
        <v>154</v>
      </c>
      <c r="J17" s="2">
        <v>72</v>
      </c>
      <c r="K17" s="2" t="s">
        <v>153</v>
      </c>
      <c r="L17" s="2">
        <v>74</v>
      </c>
      <c r="M17" s="2" t="s">
        <v>152</v>
      </c>
      <c r="N17" s="2"/>
      <c r="O17" s="2"/>
      <c r="P17" s="2">
        <v>87</v>
      </c>
      <c r="Q17" s="2" t="s">
        <v>151</v>
      </c>
      <c r="R17" s="2">
        <v>75</v>
      </c>
      <c r="S17" s="2" t="s">
        <v>152</v>
      </c>
      <c r="T17" s="2"/>
      <c r="U17" s="2"/>
      <c r="V17" s="2"/>
      <c r="W17" s="2"/>
      <c r="X17" s="2"/>
      <c r="Y17" s="2"/>
      <c r="Z17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386</v>
      </c>
      <c r="AA17" s="4">
        <f>Z17/5</f>
        <v>77.2</v>
      </c>
      <c r="AB17" s="13">
        <v>40</v>
      </c>
    </row>
    <row r="18" spans="1:28" ht="21" customHeight="1" x14ac:dyDescent="0.25">
      <c r="A18" s="3">
        <v>15</v>
      </c>
      <c r="B18" s="1">
        <v>25634987</v>
      </c>
      <c r="C18" s="1" t="s">
        <v>96</v>
      </c>
      <c r="D18" s="2">
        <v>84</v>
      </c>
      <c r="E18" s="2" t="s">
        <v>150</v>
      </c>
      <c r="F18" s="2">
        <v>95</v>
      </c>
      <c r="G18" s="2" t="s">
        <v>148</v>
      </c>
      <c r="H18" s="2">
        <v>89</v>
      </c>
      <c r="I18" s="2" t="s">
        <v>149</v>
      </c>
      <c r="J18" s="2">
        <v>95</v>
      </c>
      <c r="K18" s="2" t="s">
        <v>148</v>
      </c>
      <c r="L18" s="2">
        <v>92</v>
      </c>
      <c r="M18" s="2" t="s">
        <v>149</v>
      </c>
      <c r="N18" s="2"/>
      <c r="O18" s="2"/>
      <c r="P18" s="2"/>
      <c r="Q18" s="2"/>
      <c r="R18" s="2">
        <v>87</v>
      </c>
      <c r="S18" s="2" t="s">
        <v>150</v>
      </c>
      <c r="T18" s="2"/>
      <c r="U18" s="2"/>
      <c r="V18" s="2"/>
      <c r="W18" s="2"/>
      <c r="X18" s="2"/>
      <c r="Y18" s="2"/>
      <c r="Z18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455</v>
      </c>
      <c r="AA18" s="4">
        <f>Z18/5</f>
        <v>91</v>
      </c>
      <c r="AB18" s="12">
        <v>7</v>
      </c>
    </row>
    <row r="19" spans="1:28" ht="21" customHeight="1" x14ac:dyDescent="0.25">
      <c r="A19" s="3">
        <v>16</v>
      </c>
      <c r="B19" s="1">
        <v>25634988</v>
      </c>
      <c r="C19" s="1" t="s">
        <v>97</v>
      </c>
      <c r="D19" s="2">
        <v>82</v>
      </c>
      <c r="E19" s="2" t="s">
        <v>150</v>
      </c>
      <c r="F19" s="2">
        <v>83</v>
      </c>
      <c r="G19" s="2" t="s">
        <v>151</v>
      </c>
      <c r="H19" s="2"/>
      <c r="I19" s="2"/>
      <c r="J19" s="2">
        <v>62</v>
      </c>
      <c r="K19" s="2" t="s">
        <v>154</v>
      </c>
      <c r="L19" s="2">
        <v>63</v>
      </c>
      <c r="M19" s="2" t="s">
        <v>154</v>
      </c>
      <c r="N19" s="2">
        <v>65</v>
      </c>
      <c r="O19" s="2" t="s">
        <v>154</v>
      </c>
      <c r="P19" s="2"/>
      <c r="Q19" s="2"/>
      <c r="R19" s="2">
        <v>75</v>
      </c>
      <c r="S19" s="2" t="s">
        <v>152</v>
      </c>
      <c r="T19" s="2"/>
      <c r="U19" s="2"/>
      <c r="V19" s="2"/>
      <c r="W19" s="2"/>
      <c r="X19" s="2"/>
      <c r="Y19" s="2"/>
      <c r="Z19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355</v>
      </c>
      <c r="AA19" s="4">
        <f>Z19/5</f>
        <v>71</v>
      </c>
      <c r="AB19" s="13">
        <v>57</v>
      </c>
    </row>
    <row r="20" spans="1:28" ht="21" customHeight="1" x14ac:dyDescent="0.25">
      <c r="A20" s="3">
        <v>17</v>
      </c>
      <c r="B20" s="1">
        <v>25634989</v>
      </c>
      <c r="C20" s="1" t="s">
        <v>98</v>
      </c>
      <c r="D20" s="2">
        <v>85</v>
      </c>
      <c r="E20" s="2" t="s">
        <v>150</v>
      </c>
      <c r="F20" s="2">
        <v>94</v>
      </c>
      <c r="G20" s="2" t="s">
        <v>149</v>
      </c>
      <c r="H20" s="2"/>
      <c r="I20" s="2"/>
      <c r="J20" s="2">
        <v>92</v>
      </c>
      <c r="K20" s="2" t="s">
        <v>149</v>
      </c>
      <c r="L20" s="2">
        <v>91</v>
      </c>
      <c r="M20" s="2" t="s">
        <v>149</v>
      </c>
      <c r="N20" s="2">
        <v>92</v>
      </c>
      <c r="O20" s="2" t="s">
        <v>149</v>
      </c>
      <c r="P20" s="2"/>
      <c r="Q20" s="2"/>
      <c r="R20" s="2">
        <v>86</v>
      </c>
      <c r="S20" s="2" t="s">
        <v>150</v>
      </c>
      <c r="T20" s="2"/>
      <c r="U20" s="2"/>
      <c r="V20" s="2"/>
      <c r="W20" s="2"/>
      <c r="X20" s="2"/>
      <c r="Y20" s="2"/>
      <c r="Z20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454</v>
      </c>
      <c r="AA20" s="4">
        <f>Z20/5</f>
        <v>90.8</v>
      </c>
      <c r="AB20" s="12">
        <v>8</v>
      </c>
    </row>
    <row r="21" spans="1:28" ht="21" customHeight="1" x14ac:dyDescent="0.25">
      <c r="A21" s="3">
        <v>18</v>
      </c>
      <c r="B21" s="1">
        <v>25634990</v>
      </c>
      <c r="C21" s="1" t="s">
        <v>99</v>
      </c>
      <c r="D21" s="2">
        <v>86</v>
      </c>
      <c r="E21" s="2" t="s">
        <v>150</v>
      </c>
      <c r="F21" s="2">
        <v>84</v>
      </c>
      <c r="G21" s="2" t="s">
        <v>151</v>
      </c>
      <c r="H21" s="2">
        <v>49</v>
      </c>
      <c r="I21" s="2" t="s">
        <v>155</v>
      </c>
      <c r="J21" s="2">
        <v>62</v>
      </c>
      <c r="K21" s="2" t="s">
        <v>154</v>
      </c>
      <c r="L21" s="2">
        <v>61</v>
      </c>
      <c r="M21" s="2" t="s">
        <v>155</v>
      </c>
      <c r="N21" s="2"/>
      <c r="O21" s="2"/>
      <c r="P21" s="2"/>
      <c r="Q21" s="2"/>
      <c r="R21" s="2">
        <v>75</v>
      </c>
      <c r="S21" s="2" t="s">
        <v>152</v>
      </c>
      <c r="T21" s="2"/>
      <c r="U21" s="2"/>
      <c r="V21" s="2"/>
      <c r="W21" s="2"/>
      <c r="X21" s="2"/>
      <c r="Y21" s="2"/>
      <c r="Z21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342</v>
      </c>
      <c r="AA21" s="4">
        <f>Z21/5</f>
        <v>68.400000000000006</v>
      </c>
      <c r="AB21" s="13">
        <v>61</v>
      </c>
    </row>
    <row r="22" spans="1:28" ht="21" customHeight="1" x14ac:dyDescent="0.25">
      <c r="A22" s="3">
        <v>19</v>
      </c>
      <c r="B22" s="1">
        <v>25634991</v>
      </c>
      <c r="C22" s="1" t="s">
        <v>100</v>
      </c>
      <c r="D22" s="2">
        <v>87</v>
      </c>
      <c r="E22" s="2" t="s">
        <v>149</v>
      </c>
      <c r="F22" s="2">
        <v>87</v>
      </c>
      <c r="G22" s="2" t="s">
        <v>150</v>
      </c>
      <c r="H22" s="2"/>
      <c r="I22" s="2"/>
      <c r="J22" s="2">
        <v>81</v>
      </c>
      <c r="K22" s="2" t="s">
        <v>151</v>
      </c>
      <c r="L22" s="2">
        <v>64</v>
      </c>
      <c r="M22" s="2" t="s">
        <v>154</v>
      </c>
      <c r="N22" s="2">
        <v>69</v>
      </c>
      <c r="O22" s="2" t="s">
        <v>154</v>
      </c>
      <c r="P22" s="2"/>
      <c r="Q22" s="2"/>
      <c r="R22" s="2">
        <v>83</v>
      </c>
      <c r="S22" s="2" t="s">
        <v>151</v>
      </c>
      <c r="T22" s="2"/>
      <c r="U22" s="2"/>
      <c r="V22" s="2"/>
      <c r="W22" s="2"/>
      <c r="X22" s="2"/>
      <c r="Y22" s="2"/>
      <c r="Z22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388</v>
      </c>
      <c r="AA22" s="4">
        <f>Z22/5</f>
        <v>77.599999999999994</v>
      </c>
      <c r="AB22" s="12">
        <v>36</v>
      </c>
    </row>
    <row r="23" spans="1:28" ht="21" customHeight="1" x14ac:dyDescent="0.25">
      <c r="A23" s="3">
        <v>20</v>
      </c>
      <c r="B23" s="1">
        <v>25634992</v>
      </c>
      <c r="C23" s="1" t="s">
        <v>101</v>
      </c>
      <c r="D23" s="2">
        <v>93</v>
      </c>
      <c r="E23" s="2" t="s">
        <v>148</v>
      </c>
      <c r="F23" s="2">
        <v>89</v>
      </c>
      <c r="G23" s="2" t="s">
        <v>150</v>
      </c>
      <c r="H23" s="2"/>
      <c r="I23" s="2"/>
      <c r="J23" s="2">
        <v>79</v>
      </c>
      <c r="K23" s="2" t="s">
        <v>151</v>
      </c>
      <c r="L23" s="2">
        <v>78</v>
      </c>
      <c r="M23" s="2" t="s">
        <v>152</v>
      </c>
      <c r="N23" s="2">
        <v>71</v>
      </c>
      <c r="O23" s="2" t="s">
        <v>153</v>
      </c>
      <c r="P23" s="2"/>
      <c r="Q23" s="2"/>
      <c r="R23" s="2">
        <v>85</v>
      </c>
      <c r="S23" s="2" t="s">
        <v>150</v>
      </c>
      <c r="T23" s="2"/>
      <c r="U23" s="2"/>
      <c r="V23" s="2"/>
      <c r="W23" s="2"/>
      <c r="X23" s="2"/>
      <c r="Y23" s="2"/>
      <c r="Z23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410</v>
      </c>
      <c r="AA23" s="4">
        <f>Z23/5</f>
        <v>82</v>
      </c>
      <c r="AB23" s="13">
        <v>25</v>
      </c>
    </row>
    <row r="24" spans="1:28" ht="21" customHeight="1" x14ac:dyDescent="0.25">
      <c r="A24" s="3">
        <v>21</v>
      </c>
      <c r="B24" s="1">
        <v>25634993</v>
      </c>
      <c r="C24" s="1" t="s">
        <v>102</v>
      </c>
      <c r="D24" s="2">
        <v>77</v>
      </c>
      <c r="E24" s="2" t="s">
        <v>151</v>
      </c>
      <c r="F24" s="2">
        <v>97</v>
      </c>
      <c r="G24" s="2" t="s">
        <v>148</v>
      </c>
      <c r="H24" s="2">
        <v>95</v>
      </c>
      <c r="I24" s="2" t="s">
        <v>148</v>
      </c>
      <c r="J24" s="2">
        <v>95</v>
      </c>
      <c r="K24" s="2" t="s">
        <v>148</v>
      </c>
      <c r="L24" s="2">
        <v>95</v>
      </c>
      <c r="M24" s="2" t="s">
        <v>148</v>
      </c>
      <c r="N24" s="2"/>
      <c r="O24" s="2"/>
      <c r="P24" s="2"/>
      <c r="Q24" s="2"/>
      <c r="R24" s="2">
        <v>94</v>
      </c>
      <c r="S24" s="2" t="s">
        <v>148</v>
      </c>
      <c r="T24" s="2"/>
      <c r="U24" s="2"/>
      <c r="V24" s="2"/>
      <c r="W24" s="2"/>
      <c r="X24" s="2"/>
      <c r="Y24" s="2"/>
      <c r="Z2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459</v>
      </c>
      <c r="AA24" s="4">
        <f>Z24/5</f>
        <v>91.8</v>
      </c>
      <c r="AB24" s="12">
        <v>6</v>
      </c>
    </row>
    <row r="25" spans="1:28" ht="21" customHeight="1" x14ac:dyDescent="0.25">
      <c r="A25" s="3">
        <v>22</v>
      </c>
      <c r="B25" s="1">
        <v>25634994</v>
      </c>
      <c r="C25" s="1" t="s">
        <v>103</v>
      </c>
      <c r="D25" s="2">
        <v>75</v>
      </c>
      <c r="E25" s="2" t="s">
        <v>152</v>
      </c>
      <c r="F25" s="2">
        <v>86</v>
      </c>
      <c r="G25" s="2" t="s">
        <v>151</v>
      </c>
      <c r="H25" s="2">
        <v>82</v>
      </c>
      <c r="I25" s="2" t="s">
        <v>150</v>
      </c>
      <c r="J25" s="2">
        <v>72</v>
      </c>
      <c r="K25" s="2" t="s">
        <v>153</v>
      </c>
      <c r="L25" s="2">
        <v>61</v>
      </c>
      <c r="M25" s="2" t="s">
        <v>155</v>
      </c>
      <c r="N25" s="2"/>
      <c r="O25" s="2"/>
      <c r="P25" s="2"/>
      <c r="Q25" s="2"/>
      <c r="R25" s="2">
        <v>79</v>
      </c>
      <c r="S25" s="2" t="s">
        <v>151</v>
      </c>
      <c r="T25" s="2"/>
      <c r="U25" s="2"/>
      <c r="V25" s="2"/>
      <c r="W25" s="2"/>
      <c r="X25" s="2"/>
      <c r="Y25" s="2"/>
      <c r="Z2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376</v>
      </c>
      <c r="AA25" s="4">
        <f>Z25/5</f>
        <v>75.2</v>
      </c>
      <c r="AB25" s="13">
        <v>47</v>
      </c>
    </row>
    <row r="26" spans="1:28" ht="21" customHeight="1" x14ac:dyDescent="0.25">
      <c r="A26" s="3">
        <v>23</v>
      </c>
      <c r="B26" s="1">
        <v>25634995</v>
      </c>
      <c r="C26" s="1" t="s">
        <v>104</v>
      </c>
      <c r="D26" s="2"/>
      <c r="E26" s="2"/>
      <c r="F26" s="2">
        <v>89</v>
      </c>
      <c r="G26" s="2" t="s">
        <v>150</v>
      </c>
      <c r="H26" s="2">
        <v>59</v>
      </c>
      <c r="I26" s="2" t="s">
        <v>154</v>
      </c>
      <c r="J26" s="2">
        <v>70</v>
      </c>
      <c r="K26" s="2" t="s">
        <v>153</v>
      </c>
      <c r="L26" s="2">
        <v>62</v>
      </c>
      <c r="M26" s="2" t="s">
        <v>154</v>
      </c>
      <c r="N26" s="2"/>
      <c r="O26" s="2"/>
      <c r="P26" s="2">
        <v>85</v>
      </c>
      <c r="Q26" s="2" t="s">
        <v>152</v>
      </c>
      <c r="R26" s="2">
        <v>67</v>
      </c>
      <c r="S26" s="2" t="s">
        <v>154</v>
      </c>
      <c r="T26" s="2"/>
      <c r="U26" s="2"/>
      <c r="V26" s="2"/>
      <c r="W26" s="2"/>
      <c r="X26" s="2"/>
      <c r="Y26" s="2"/>
      <c r="Z26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365</v>
      </c>
      <c r="AA26" s="4">
        <f>Z26/5</f>
        <v>73</v>
      </c>
      <c r="AB26" s="12">
        <v>52</v>
      </c>
    </row>
    <row r="27" spans="1:28" ht="21" customHeight="1" x14ac:dyDescent="0.25">
      <c r="A27" s="3">
        <v>24</v>
      </c>
      <c r="B27" s="1">
        <v>25634996</v>
      </c>
      <c r="C27" s="1" t="s">
        <v>105</v>
      </c>
      <c r="D27" s="2">
        <v>90</v>
      </c>
      <c r="E27" s="2" t="s">
        <v>149</v>
      </c>
      <c r="F27" s="2">
        <v>83</v>
      </c>
      <c r="G27" s="2" t="s">
        <v>151</v>
      </c>
      <c r="H27" s="2"/>
      <c r="I27" s="2"/>
      <c r="J27" s="2">
        <v>64</v>
      </c>
      <c r="K27" s="2" t="s">
        <v>154</v>
      </c>
      <c r="L27" s="2">
        <v>60</v>
      </c>
      <c r="M27" s="2" t="s">
        <v>155</v>
      </c>
      <c r="N27" s="2">
        <v>72</v>
      </c>
      <c r="O27" s="2" t="s">
        <v>153</v>
      </c>
      <c r="P27" s="2"/>
      <c r="Q27" s="2"/>
      <c r="R27" s="2">
        <v>69</v>
      </c>
      <c r="S27" s="2" t="s">
        <v>154</v>
      </c>
      <c r="T27" s="2"/>
      <c r="U27" s="2"/>
      <c r="V27" s="2"/>
      <c r="W27" s="2"/>
      <c r="X27" s="2"/>
      <c r="Y27" s="2"/>
      <c r="Z27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369</v>
      </c>
      <c r="AA27" s="4">
        <f>Z27/5</f>
        <v>73.8</v>
      </c>
      <c r="AB27" s="13">
        <v>51</v>
      </c>
    </row>
    <row r="28" spans="1:28" ht="21" customHeight="1" x14ac:dyDescent="0.25">
      <c r="A28" s="3">
        <v>25</v>
      </c>
      <c r="B28" s="1">
        <v>25634997</v>
      </c>
      <c r="C28" s="1" t="s">
        <v>106</v>
      </c>
      <c r="D28" s="2">
        <v>94</v>
      </c>
      <c r="E28" s="2" t="s">
        <v>148</v>
      </c>
      <c r="F28" s="2">
        <v>98</v>
      </c>
      <c r="G28" s="2" t="s">
        <v>148</v>
      </c>
      <c r="H28" s="2"/>
      <c r="I28" s="2"/>
      <c r="J28" s="2">
        <v>82</v>
      </c>
      <c r="K28" s="2" t="s">
        <v>151</v>
      </c>
      <c r="L28" s="2">
        <v>81</v>
      </c>
      <c r="M28" s="2" t="s">
        <v>151</v>
      </c>
      <c r="N28" s="2">
        <v>93</v>
      </c>
      <c r="O28" s="2" t="s">
        <v>149</v>
      </c>
      <c r="P28" s="2"/>
      <c r="Q28" s="2"/>
      <c r="R28" s="2">
        <v>94</v>
      </c>
      <c r="S28" s="2" t="s">
        <v>148</v>
      </c>
      <c r="T28" s="2"/>
      <c r="U28" s="2"/>
      <c r="V28" s="2"/>
      <c r="W28" s="2"/>
      <c r="X28" s="2"/>
      <c r="Y28" s="2"/>
      <c r="Z28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448</v>
      </c>
      <c r="AA28" s="4">
        <f>Z28/5</f>
        <v>89.6</v>
      </c>
      <c r="AB28" s="12">
        <v>13</v>
      </c>
    </row>
    <row r="29" spans="1:28" ht="21" customHeight="1" x14ac:dyDescent="0.25">
      <c r="A29" s="3">
        <v>26</v>
      </c>
      <c r="B29" s="1">
        <v>25634998</v>
      </c>
      <c r="C29" s="1" t="s">
        <v>107</v>
      </c>
      <c r="D29" s="2">
        <v>96</v>
      </c>
      <c r="E29" s="2" t="s">
        <v>148</v>
      </c>
      <c r="F29" s="2">
        <v>99</v>
      </c>
      <c r="G29" s="2" t="s">
        <v>148</v>
      </c>
      <c r="H29" s="2"/>
      <c r="I29" s="2"/>
      <c r="J29" s="2">
        <v>95</v>
      </c>
      <c r="K29" s="2" t="s">
        <v>148</v>
      </c>
      <c r="L29" s="2">
        <v>96</v>
      </c>
      <c r="M29" s="2" t="s">
        <v>148</v>
      </c>
      <c r="N29" s="2">
        <v>95</v>
      </c>
      <c r="O29" s="2" t="s">
        <v>149</v>
      </c>
      <c r="P29" s="2"/>
      <c r="Q29" s="2"/>
      <c r="R29" s="2">
        <v>97</v>
      </c>
      <c r="S29" s="2" t="s">
        <v>148</v>
      </c>
      <c r="T29" s="2"/>
      <c r="U29" s="2"/>
      <c r="V29" s="2"/>
      <c r="W29" s="2"/>
      <c r="X29" s="2"/>
      <c r="Y29" s="2"/>
      <c r="Z29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481</v>
      </c>
      <c r="AA29" s="4">
        <f>Z29/5</f>
        <v>96.2</v>
      </c>
      <c r="AB29" s="13">
        <v>2</v>
      </c>
    </row>
    <row r="30" spans="1:28" ht="21" customHeight="1" x14ac:dyDescent="0.25">
      <c r="A30" s="3">
        <v>27</v>
      </c>
      <c r="B30" s="1">
        <v>25634999</v>
      </c>
      <c r="C30" s="1" t="s">
        <v>108</v>
      </c>
      <c r="D30" s="2">
        <v>74</v>
      </c>
      <c r="E30" s="2" t="s">
        <v>152</v>
      </c>
      <c r="F30" s="2">
        <v>79</v>
      </c>
      <c r="G30" s="2" t="s">
        <v>152</v>
      </c>
      <c r="H30" s="2">
        <v>61</v>
      </c>
      <c r="I30" s="2" t="s">
        <v>153</v>
      </c>
      <c r="J30" s="2">
        <v>63</v>
      </c>
      <c r="K30" s="2" t="s">
        <v>154</v>
      </c>
      <c r="L30" s="2">
        <v>58</v>
      </c>
      <c r="M30" s="2" t="s">
        <v>155</v>
      </c>
      <c r="N30" s="2"/>
      <c r="O30" s="2"/>
      <c r="P30" s="2"/>
      <c r="Q30" s="2"/>
      <c r="R30" s="2">
        <v>53</v>
      </c>
      <c r="S30" s="2" t="s">
        <v>155</v>
      </c>
      <c r="T30" s="2"/>
      <c r="U30" s="2"/>
      <c r="V30" s="2"/>
      <c r="W30" s="2"/>
      <c r="X30" s="2"/>
      <c r="Y30" s="2"/>
      <c r="Z30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335</v>
      </c>
      <c r="AA30" s="4">
        <f>Z30/5</f>
        <v>67</v>
      </c>
      <c r="AB30" s="12">
        <v>67</v>
      </c>
    </row>
    <row r="31" spans="1:28" ht="21" customHeight="1" x14ac:dyDescent="0.25">
      <c r="A31" s="3">
        <v>28</v>
      </c>
      <c r="B31" s="1">
        <v>25635000</v>
      </c>
      <c r="C31" s="1" t="s">
        <v>109</v>
      </c>
      <c r="D31" s="2">
        <v>69</v>
      </c>
      <c r="E31" s="2" t="s">
        <v>153</v>
      </c>
      <c r="F31" s="2">
        <v>80</v>
      </c>
      <c r="G31" s="2" t="s">
        <v>152</v>
      </c>
      <c r="H31" s="2"/>
      <c r="I31" s="2"/>
      <c r="J31" s="2">
        <v>64</v>
      </c>
      <c r="K31" s="2" t="s">
        <v>154</v>
      </c>
      <c r="L31" s="2">
        <v>58</v>
      </c>
      <c r="M31" s="2" t="s">
        <v>155</v>
      </c>
      <c r="N31" s="2">
        <v>65</v>
      </c>
      <c r="O31" s="2" t="s">
        <v>154</v>
      </c>
      <c r="P31" s="2"/>
      <c r="Q31" s="2"/>
      <c r="R31" s="2">
        <v>57</v>
      </c>
      <c r="S31" s="2" t="s">
        <v>155</v>
      </c>
      <c r="T31" s="2"/>
      <c r="U31" s="2"/>
      <c r="V31" s="2"/>
      <c r="W31" s="2"/>
      <c r="X31" s="2"/>
      <c r="Y31" s="2"/>
      <c r="Z31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336</v>
      </c>
      <c r="AA31" s="4">
        <f>Z31/5</f>
        <v>67.2</v>
      </c>
      <c r="AB31" s="13">
        <v>65</v>
      </c>
    </row>
    <row r="32" spans="1:28" ht="21" customHeight="1" x14ac:dyDescent="0.25">
      <c r="A32" s="3">
        <v>29</v>
      </c>
      <c r="B32" s="1">
        <v>25635001</v>
      </c>
      <c r="C32" s="1" t="s">
        <v>110</v>
      </c>
      <c r="D32" s="2">
        <v>71</v>
      </c>
      <c r="E32" s="2" t="s">
        <v>153</v>
      </c>
      <c r="F32" s="2">
        <v>87</v>
      </c>
      <c r="G32" s="2" t="s">
        <v>150</v>
      </c>
      <c r="H32" s="2"/>
      <c r="I32" s="2"/>
      <c r="J32" s="2">
        <v>72</v>
      </c>
      <c r="K32" s="2" t="s">
        <v>153</v>
      </c>
      <c r="L32" s="2">
        <v>62</v>
      </c>
      <c r="M32" s="2" t="s">
        <v>154</v>
      </c>
      <c r="N32" s="2">
        <v>63</v>
      </c>
      <c r="O32" s="2" t="s">
        <v>154</v>
      </c>
      <c r="P32" s="2"/>
      <c r="Q32" s="2"/>
      <c r="R32" s="2">
        <v>66</v>
      </c>
      <c r="S32" s="2" t="s">
        <v>154</v>
      </c>
      <c r="T32" s="2"/>
      <c r="U32" s="2"/>
      <c r="V32" s="2"/>
      <c r="W32" s="2"/>
      <c r="X32" s="2"/>
      <c r="Y32" s="2"/>
      <c r="Z32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355</v>
      </c>
      <c r="AA32" s="4">
        <f>Z32/5</f>
        <v>71</v>
      </c>
      <c r="AB32" s="12">
        <v>58</v>
      </c>
    </row>
    <row r="33" spans="1:28" ht="21" customHeight="1" x14ac:dyDescent="0.25">
      <c r="A33" s="3">
        <v>30</v>
      </c>
      <c r="B33" s="1">
        <v>25635002</v>
      </c>
      <c r="C33" s="1" t="s">
        <v>111</v>
      </c>
      <c r="D33" s="2">
        <v>90</v>
      </c>
      <c r="E33" s="2" t="s">
        <v>149</v>
      </c>
      <c r="F33" s="2">
        <v>92</v>
      </c>
      <c r="G33" s="2" t="s">
        <v>149</v>
      </c>
      <c r="H33" s="2"/>
      <c r="I33" s="2"/>
      <c r="J33" s="2">
        <v>80</v>
      </c>
      <c r="K33" s="2" t="s">
        <v>151</v>
      </c>
      <c r="L33" s="2">
        <v>90</v>
      </c>
      <c r="M33" s="2" t="s">
        <v>149</v>
      </c>
      <c r="N33" s="2">
        <v>74</v>
      </c>
      <c r="O33" s="2" t="s">
        <v>153</v>
      </c>
      <c r="P33" s="2"/>
      <c r="Q33" s="2"/>
      <c r="R33" s="2">
        <v>88</v>
      </c>
      <c r="S33" s="2" t="s">
        <v>150</v>
      </c>
      <c r="T33" s="2"/>
      <c r="U33" s="2"/>
      <c r="V33" s="2"/>
      <c r="W33" s="2"/>
      <c r="X33" s="2"/>
      <c r="Y33" s="2"/>
      <c r="Z33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426</v>
      </c>
      <c r="AA33" s="4">
        <f>Z33/5</f>
        <v>85.2</v>
      </c>
      <c r="AB33" s="13">
        <v>16</v>
      </c>
    </row>
    <row r="34" spans="1:28" ht="21" customHeight="1" x14ac:dyDescent="0.25">
      <c r="A34" s="3">
        <v>31</v>
      </c>
      <c r="B34" s="1">
        <v>25635003</v>
      </c>
      <c r="C34" s="1" t="s">
        <v>112</v>
      </c>
      <c r="D34" s="2">
        <v>92</v>
      </c>
      <c r="E34" s="2" t="s">
        <v>149</v>
      </c>
      <c r="F34" s="2">
        <v>92</v>
      </c>
      <c r="G34" s="2" t="s">
        <v>149</v>
      </c>
      <c r="H34" s="2"/>
      <c r="I34" s="2"/>
      <c r="J34" s="2">
        <v>84</v>
      </c>
      <c r="K34" s="2" t="s">
        <v>150</v>
      </c>
      <c r="L34" s="2">
        <v>77</v>
      </c>
      <c r="M34" s="2" t="s">
        <v>152</v>
      </c>
      <c r="N34" s="2">
        <v>72</v>
      </c>
      <c r="O34" s="2" t="s">
        <v>153</v>
      </c>
      <c r="P34" s="2"/>
      <c r="Q34" s="2"/>
      <c r="R34" s="2">
        <v>81</v>
      </c>
      <c r="S34" s="2" t="s">
        <v>151</v>
      </c>
      <c r="T34" s="2"/>
      <c r="U34" s="2"/>
      <c r="V34" s="2"/>
      <c r="W34" s="2"/>
      <c r="X34" s="2"/>
      <c r="Y34" s="2"/>
      <c r="Z3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417</v>
      </c>
      <c r="AA34" s="4">
        <f>Z34/5</f>
        <v>83.4</v>
      </c>
      <c r="AB34" s="12">
        <v>21</v>
      </c>
    </row>
    <row r="35" spans="1:28" ht="21" customHeight="1" x14ac:dyDescent="0.25">
      <c r="A35" s="3">
        <v>32</v>
      </c>
      <c r="B35" s="1">
        <v>25635004</v>
      </c>
      <c r="C35" s="1" t="s">
        <v>113</v>
      </c>
      <c r="D35" s="2">
        <v>96</v>
      </c>
      <c r="E35" s="2" t="s">
        <v>148</v>
      </c>
      <c r="F35" s="2">
        <v>91</v>
      </c>
      <c r="G35" s="2" t="s">
        <v>150</v>
      </c>
      <c r="H35" s="2">
        <v>89</v>
      </c>
      <c r="I35" s="2" t="s">
        <v>149</v>
      </c>
      <c r="J35" s="2">
        <v>91</v>
      </c>
      <c r="K35" s="2" t="s">
        <v>149</v>
      </c>
      <c r="L35" s="2">
        <v>82</v>
      </c>
      <c r="M35" s="2" t="s">
        <v>151</v>
      </c>
      <c r="N35" s="2"/>
      <c r="O35" s="2"/>
      <c r="P35" s="2"/>
      <c r="Q35" s="2"/>
      <c r="R35" s="2">
        <v>75</v>
      </c>
      <c r="S35" s="2" t="s">
        <v>152</v>
      </c>
      <c r="T35" s="2"/>
      <c r="U35" s="2"/>
      <c r="V35" s="2"/>
      <c r="W35" s="2"/>
      <c r="X35" s="2"/>
      <c r="Y35" s="2"/>
      <c r="Z3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449</v>
      </c>
      <c r="AA35" s="4">
        <f>Z35/5</f>
        <v>89.8</v>
      </c>
      <c r="AB35" s="13">
        <v>12</v>
      </c>
    </row>
    <row r="36" spans="1:28" ht="21" customHeight="1" x14ac:dyDescent="0.25">
      <c r="A36" s="3">
        <v>33</v>
      </c>
      <c r="B36" s="1">
        <v>25635005</v>
      </c>
      <c r="C36" s="1" t="s">
        <v>114</v>
      </c>
      <c r="D36" s="2">
        <v>93</v>
      </c>
      <c r="E36" s="2" t="s">
        <v>148</v>
      </c>
      <c r="F36" s="2">
        <v>97</v>
      </c>
      <c r="G36" s="2" t="s">
        <v>148</v>
      </c>
      <c r="H36" s="2"/>
      <c r="I36" s="2"/>
      <c r="J36" s="2">
        <v>72</v>
      </c>
      <c r="K36" s="2" t="s">
        <v>153</v>
      </c>
      <c r="L36" s="2">
        <v>62</v>
      </c>
      <c r="M36" s="2" t="s">
        <v>154</v>
      </c>
      <c r="N36" s="2">
        <v>76</v>
      </c>
      <c r="O36" s="2" t="s">
        <v>152</v>
      </c>
      <c r="P36" s="2"/>
      <c r="Q36" s="2"/>
      <c r="R36" s="2">
        <v>76</v>
      </c>
      <c r="S36" s="2" t="s">
        <v>152</v>
      </c>
      <c r="T36" s="2"/>
      <c r="U36" s="2"/>
      <c r="V36" s="2"/>
      <c r="W36" s="2"/>
      <c r="X36" s="2"/>
      <c r="Y36" s="2"/>
      <c r="Z36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400</v>
      </c>
      <c r="AA36" s="4">
        <f>Z36/5</f>
        <v>80</v>
      </c>
      <c r="AB36" s="12">
        <v>28</v>
      </c>
    </row>
    <row r="37" spans="1:28" ht="21" customHeight="1" x14ac:dyDescent="0.25">
      <c r="A37" s="3">
        <v>34</v>
      </c>
      <c r="B37" s="1">
        <v>25635006</v>
      </c>
      <c r="C37" s="1" t="s">
        <v>115</v>
      </c>
      <c r="D37" s="2">
        <v>68</v>
      </c>
      <c r="E37" s="2" t="s">
        <v>153</v>
      </c>
      <c r="F37" s="2">
        <v>79</v>
      </c>
      <c r="G37" s="2" t="s">
        <v>152</v>
      </c>
      <c r="H37" s="2">
        <v>53</v>
      </c>
      <c r="I37" s="2" t="s">
        <v>155</v>
      </c>
      <c r="J37" s="2">
        <v>65</v>
      </c>
      <c r="K37" s="2" t="s">
        <v>154</v>
      </c>
      <c r="L37" s="2">
        <v>59</v>
      </c>
      <c r="M37" s="2" t="s">
        <v>155</v>
      </c>
      <c r="N37" s="2"/>
      <c r="O37" s="2"/>
      <c r="P37" s="2"/>
      <c r="Q37" s="2"/>
      <c r="R37" s="2">
        <v>55</v>
      </c>
      <c r="S37" s="2" t="s">
        <v>155</v>
      </c>
      <c r="T37" s="2"/>
      <c r="U37" s="2"/>
      <c r="V37" s="2"/>
      <c r="W37" s="2"/>
      <c r="X37" s="2"/>
      <c r="Y37" s="2"/>
      <c r="Z37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324</v>
      </c>
      <c r="AA37" s="4">
        <f>Z37/5</f>
        <v>64.8</v>
      </c>
      <c r="AB37" s="13">
        <v>71</v>
      </c>
    </row>
    <row r="38" spans="1:28" ht="21" customHeight="1" x14ac:dyDescent="0.25">
      <c r="A38" s="3">
        <v>35</v>
      </c>
      <c r="B38" s="1">
        <v>25635007</v>
      </c>
      <c r="C38" s="1" t="s">
        <v>116</v>
      </c>
      <c r="D38" s="2">
        <v>74</v>
      </c>
      <c r="E38" s="2" t="s">
        <v>152</v>
      </c>
      <c r="F38" s="2">
        <v>88</v>
      </c>
      <c r="G38" s="2" t="s">
        <v>150</v>
      </c>
      <c r="H38" s="2"/>
      <c r="I38" s="2"/>
      <c r="J38" s="2">
        <v>72</v>
      </c>
      <c r="K38" s="2" t="s">
        <v>153</v>
      </c>
      <c r="L38" s="2">
        <v>61</v>
      </c>
      <c r="M38" s="2" t="s">
        <v>155</v>
      </c>
      <c r="N38" s="2">
        <v>91</v>
      </c>
      <c r="O38" s="2" t="s">
        <v>150</v>
      </c>
      <c r="P38" s="2"/>
      <c r="Q38" s="2"/>
      <c r="R38" s="2">
        <v>75</v>
      </c>
      <c r="S38" s="2" t="s">
        <v>152</v>
      </c>
      <c r="T38" s="2"/>
      <c r="U38" s="2"/>
      <c r="V38" s="2"/>
      <c r="W38" s="2"/>
      <c r="X38" s="2"/>
      <c r="Y38" s="2"/>
      <c r="Z38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386</v>
      </c>
      <c r="AA38" s="4">
        <f>Z38/5</f>
        <v>77.2</v>
      </c>
      <c r="AB38" s="12">
        <v>41</v>
      </c>
    </row>
    <row r="39" spans="1:28" ht="21" customHeight="1" x14ac:dyDescent="0.25">
      <c r="A39" s="3">
        <v>36</v>
      </c>
      <c r="B39" s="1">
        <v>25635008</v>
      </c>
      <c r="C39" s="1" t="s">
        <v>117</v>
      </c>
      <c r="D39" s="2">
        <v>76</v>
      </c>
      <c r="E39" s="2" t="s">
        <v>152</v>
      </c>
      <c r="F39" s="2">
        <v>87</v>
      </c>
      <c r="G39" s="2" t="s">
        <v>150</v>
      </c>
      <c r="H39" s="2"/>
      <c r="I39" s="2"/>
      <c r="J39" s="2">
        <v>76</v>
      </c>
      <c r="K39" s="2" t="s">
        <v>152</v>
      </c>
      <c r="L39" s="2">
        <v>64</v>
      </c>
      <c r="M39" s="2" t="s">
        <v>154</v>
      </c>
      <c r="N39" s="2">
        <v>68</v>
      </c>
      <c r="O39" s="2" t="s">
        <v>154</v>
      </c>
      <c r="P39" s="2"/>
      <c r="Q39" s="2"/>
      <c r="R39" s="2">
        <v>74</v>
      </c>
      <c r="S39" s="2" t="s">
        <v>153</v>
      </c>
      <c r="T39" s="2"/>
      <c r="U39" s="2"/>
      <c r="V39" s="2"/>
      <c r="W39" s="2"/>
      <c r="X39" s="2"/>
      <c r="Y39" s="2"/>
      <c r="Z39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371</v>
      </c>
      <c r="AA39" s="4">
        <f>Z39/5</f>
        <v>74.2</v>
      </c>
      <c r="AB39" s="13">
        <v>48</v>
      </c>
    </row>
    <row r="40" spans="1:28" ht="21" customHeight="1" x14ac:dyDescent="0.25">
      <c r="A40" s="3">
        <v>37</v>
      </c>
      <c r="B40" s="1">
        <v>25635009</v>
      </c>
      <c r="C40" s="1" t="s">
        <v>118</v>
      </c>
      <c r="D40" s="2">
        <v>77</v>
      </c>
      <c r="E40" s="2" t="s">
        <v>151</v>
      </c>
      <c r="F40" s="2">
        <v>92</v>
      </c>
      <c r="G40" s="2" t="s">
        <v>149</v>
      </c>
      <c r="H40" s="2">
        <v>72</v>
      </c>
      <c r="I40" s="2" t="s">
        <v>152</v>
      </c>
      <c r="J40" s="2">
        <v>88</v>
      </c>
      <c r="K40" s="2" t="s">
        <v>149</v>
      </c>
      <c r="L40" s="2">
        <v>90</v>
      </c>
      <c r="M40" s="2" t="s">
        <v>149</v>
      </c>
      <c r="N40" s="2"/>
      <c r="O40" s="2"/>
      <c r="P40" s="2"/>
      <c r="Q40" s="2"/>
      <c r="R40" s="2">
        <v>78</v>
      </c>
      <c r="S40" s="2" t="s">
        <v>152</v>
      </c>
      <c r="T40" s="2"/>
      <c r="U40" s="2"/>
      <c r="V40" s="2"/>
      <c r="W40" s="2"/>
      <c r="X40" s="2"/>
      <c r="Y40" s="2"/>
      <c r="Z40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419</v>
      </c>
      <c r="AA40" s="4">
        <f>Z40/5</f>
        <v>83.8</v>
      </c>
      <c r="AB40" s="12">
        <v>20</v>
      </c>
    </row>
    <row r="41" spans="1:28" ht="21" customHeight="1" x14ac:dyDescent="0.25">
      <c r="A41" s="3">
        <v>38</v>
      </c>
      <c r="B41" s="1">
        <v>25635010</v>
      </c>
      <c r="C41" s="1" t="s">
        <v>119</v>
      </c>
      <c r="D41" s="2">
        <v>82</v>
      </c>
      <c r="E41" s="2" t="s">
        <v>150</v>
      </c>
      <c r="F41" s="2">
        <v>91</v>
      </c>
      <c r="G41" s="2" t="s">
        <v>150</v>
      </c>
      <c r="H41" s="2"/>
      <c r="I41" s="2"/>
      <c r="J41" s="2">
        <v>77</v>
      </c>
      <c r="K41" s="2" t="s">
        <v>152</v>
      </c>
      <c r="L41" s="2">
        <v>75</v>
      </c>
      <c r="M41" s="2" t="s">
        <v>152</v>
      </c>
      <c r="N41" s="2">
        <v>81</v>
      </c>
      <c r="O41" s="2" t="s">
        <v>152</v>
      </c>
      <c r="P41" s="2"/>
      <c r="Q41" s="2"/>
      <c r="R41" s="2">
        <v>74</v>
      </c>
      <c r="S41" s="2" t="s">
        <v>153</v>
      </c>
      <c r="T41" s="2"/>
      <c r="U41" s="2"/>
      <c r="V41" s="2"/>
      <c r="W41" s="2"/>
      <c r="X41" s="2"/>
      <c r="Y41" s="2"/>
      <c r="Z41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406</v>
      </c>
      <c r="AA41" s="4">
        <f>Z41/5</f>
        <v>81.2</v>
      </c>
      <c r="AB41" s="13">
        <v>27</v>
      </c>
    </row>
    <row r="42" spans="1:28" ht="21" customHeight="1" x14ac:dyDescent="0.25">
      <c r="A42" s="3">
        <v>39</v>
      </c>
      <c r="B42" s="1">
        <v>25635011</v>
      </c>
      <c r="C42" s="1" t="s">
        <v>120</v>
      </c>
      <c r="D42" s="2">
        <v>74</v>
      </c>
      <c r="E42" s="2" t="s">
        <v>152</v>
      </c>
      <c r="F42" s="2">
        <v>86</v>
      </c>
      <c r="G42" s="2" t="s">
        <v>151</v>
      </c>
      <c r="H42" s="2"/>
      <c r="I42" s="2"/>
      <c r="J42" s="2">
        <v>81</v>
      </c>
      <c r="K42" s="2" t="s">
        <v>151</v>
      </c>
      <c r="L42" s="2">
        <v>65</v>
      </c>
      <c r="M42" s="2" t="s">
        <v>154</v>
      </c>
      <c r="N42" s="2">
        <v>83</v>
      </c>
      <c r="O42" s="2" t="s">
        <v>151</v>
      </c>
      <c r="P42" s="2"/>
      <c r="Q42" s="2"/>
      <c r="R42" s="2">
        <v>77</v>
      </c>
      <c r="S42" s="2" t="s">
        <v>152</v>
      </c>
      <c r="T42" s="2"/>
      <c r="U42" s="2"/>
      <c r="V42" s="2"/>
      <c r="W42" s="2"/>
      <c r="X42" s="2"/>
      <c r="Y42" s="2"/>
      <c r="Z42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389</v>
      </c>
      <c r="AA42" s="4">
        <f>Z42/5</f>
        <v>77.8</v>
      </c>
      <c r="AB42" s="12">
        <v>35</v>
      </c>
    </row>
    <row r="43" spans="1:28" ht="21" customHeight="1" x14ac:dyDescent="0.25">
      <c r="A43" s="3">
        <v>40</v>
      </c>
      <c r="B43" s="1">
        <v>25635012</v>
      </c>
      <c r="C43" s="1" t="s">
        <v>121</v>
      </c>
      <c r="D43" s="2"/>
      <c r="E43" s="2"/>
      <c r="F43" s="2">
        <v>98</v>
      </c>
      <c r="G43" s="2" t="s">
        <v>148</v>
      </c>
      <c r="H43" s="2">
        <v>96</v>
      </c>
      <c r="I43" s="2" t="s">
        <v>148</v>
      </c>
      <c r="J43" s="2">
        <v>91</v>
      </c>
      <c r="K43" s="2" t="s">
        <v>149</v>
      </c>
      <c r="L43" s="2">
        <v>94</v>
      </c>
      <c r="M43" s="2" t="s">
        <v>148</v>
      </c>
      <c r="N43" s="2"/>
      <c r="O43" s="2"/>
      <c r="P43" s="2">
        <v>96</v>
      </c>
      <c r="Q43" s="2" t="s">
        <v>148</v>
      </c>
      <c r="R43" s="2">
        <v>89</v>
      </c>
      <c r="S43" s="2" t="s">
        <v>149</v>
      </c>
      <c r="T43" s="2"/>
      <c r="U43" s="2"/>
      <c r="V43" s="2"/>
      <c r="W43" s="2"/>
      <c r="X43" s="2"/>
      <c r="Y43" s="2"/>
      <c r="Z43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475</v>
      </c>
      <c r="AA43" s="4">
        <f>Z43/5</f>
        <v>95</v>
      </c>
      <c r="AB43" s="13">
        <v>5</v>
      </c>
    </row>
    <row r="44" spans="1:28" ht="21" customHeight="1" x14ac:dyDescent="0.25">
      <c r="A44" s="3">
        <v>41</v>
      </c>
      <c r="B44" s="1">
        <v>25635013</v>
      </c>
      <c r="C44" s="1" t="s">
        <v>122</v>
      </c>
      <c r="D44" s="2">
        <v>97</v>
      </c>
      <c r="E44" s="2" t="s">
        <v>148</v>
      </c>
      <c r="F44" s="2">
        <v>97</v>
      </c>
      <c r="G44" s="2" t="s">
        <v>148</v>
      </c>
      <c r="H44" s="2">
        <v>96</v>
      </c>
      <c r="I44" s="2" t="s">
        <v>148</v>
      </c>
      <c r="J44" s="2">
        <v>94</v>
      </c>
      <c r="K44" s="2" t="s">
        <v>148</v>
      </c>
      <c r="L44" s="2">
        <v>94</v>
      </c>
      <c r="M44" s="2" t="s">
        <v>148</v>
      </c>
      <c r="N44" s="2"/>
      <c r="O44" s="2"/>
      <c r="P44" s="2"/>
      <c r="Q44" s="2"/>
      <c r="R44" s="2">
        <v>97</v>
      </c>
      <c r="S44" s="2" t="s">
        <v>148</v>
      </c>
      <c r="T44" s="2"/>
      <c r="U44" s="2"/>
      <c r="V44" s="2"/>
      <c r="W44" s="2"/>
      <c r="X44" s="2"/>
      <c r="Y44" s="2"/>
      <c r="Z4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478</v>
      </c>
      <c r="AA44" s="4">
        <f>Z44/5</f>
        <v>95.6</v>
      </c>
      <c r="AB44" s="12">
        <v>3</v>
      </c>
    </row>
    <row r="45" spans="1:28" ht="21" customHeight="1" x14ac:dyDescent="0.25">
      <c r="A45" s="3">
        <v>42</v>
      </c>
      <c r="B45" s="1" t="s">
        <v>0</v>
      </c>
      <c r="C45" s="1" t="s">
        <v>1</v>
      </c>
      <c r="D45" s="2">
        <v>65</v>
      </c>
      <c r="E45" s="2" t="s">
        <v>154</v>
      </c>
      <c r="F45" s="2">
        <v>75</v>
      </c>
      <c r="G45" s="2" t="s">
        <v>153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>
        <v>71</v>
      </c>
      <c r="S45" s="2" t="s">
        <v>153</v>
      </c>
      <c r="T45" s="2">
        <v>43</v>
      </c>
      <c r="U45" s="2" t="s">
        <v>155</v>
      </c>
      <c r="V45" s="2">
        <v>60</v>
      </c>
      <c r="W45" s="2" t="s">
        <v>155</v>
      </c>
      <c r="X45" s="2">
        <v>55</v>
      </c>
      <c r="Y45" s="2" t="s">
        <v>154</v>
      </c>
      <c r="Z4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298</v>
      </c>
      <c r="AA45" s="4">
        <f>Z45/5</f>
        <v>59.6</v>
      </c>
      <c r="AB45" s="13">
        <v>81</v>
      </c>
    </row>
    <row r="46" spans="1:28" ht="21" customHeight="1" x14ac:dyDescent="0.25">
      <c r="A46" s="3">
        <v>43</v>
      </c>
      <c r="B46" s="1" t="s">
        <v>2</v>
      </c>
      <c r="C46" s="1" t="s">
        <v>3</v>
      </c>
      <c r="D46" s="2">
        <v>60</v>
      </c>
      <c r="E46" s="2" t="s">
        <v>155</v>
      </c>
      <c r="F46" s="2">
        <v>82</v>
      </c>
      <c r="G46" s="2" t="s">
        <v>152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>
        <v>57</v>
      </c>
      <c r="S46" s="2" t="s">
        <v>155</v>
      </c>
      <c r="T46" s="2">
        <v>49</v>
      </c>
      <c r="U46" s="2" t="s">
        <v>155</v>
      </c>
      <c r="V46" s="2">
        <v>64</v>
      </c>
      <c r="W46" s="2" t="s">
        <v>154</v>
      </c>
      <c r="X46" s="2">
        <v>59</v>
      </c>
      <c r="Y46" s="2" t="s">
        <v>154</v>
      </c>
      <c r="Z46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314</v>
      </c>
      <c r="AA46" s="4">
        <f>Z46/5</f>
        <v>62.8</v>
      </c>
      <c r="AB46" s="12">
        <v>78</v>
      </c>
    </row>
    <row r="47" spans="1:28" ht="21" customHeight="1" x14ac:dyDescent="0.25">
      <c r="A47" s="3">
        <v>44</v>
      </c>
      <c r="B47" s="1" t="s">
        <v>4</v>
      </c>
      <c r="C47" s="1" t="s">
        <v>5</v>
      </c>
      <c r="D47" s="2">
        <v>70</v>
      </c>
      <c r="E47" s="2" t="s">
        <v>153</v>
      </c>
      <c r="F47" s="2">
        <v>73</v>
      </c>
      <c r="G47" s="2" t="s">
        <v>153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>
        <v>75</v>
      </c>
      <c r="S47" s="2" t="s">
        <v>152</v>
      </c>
      <c r="T47" s="2">
        <v>43</v>
      </c>
      <c r="U47" s="2" t="s">
        <v>155</v>
      </c>
      <c r="V47" s="2">
        <v>61</v>
      </c>
      <c r="W47" s="2" t="s">
        <v>154</v>
      </c>
      <c r="X47" s="2">
        <v>54</v>
      </c>
      <c r="Y47" s="2" t="s">
        <v>154</v>
      </c>
      <c r="Z47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301</v>
      </c>
      <c r="AA47" s="4">
        <f>Z47/5</f>
        <v>60.2</v>
      </c>
      <c r="AB47" s="13">
        <v>80</v>
      </c>
    </row>
    <row r="48" spans="1:28" ht="21" customHeight="1" x14ac:dyDescent="0.25">
      <c r="A48" s="3">
        <v>45</v>
      </c>
      <c r="B48" s="1" t="s">
        <v>6</v>
      </c>
      <c r="C48" s="1" t="s">
        <v>7</v>
      </c>
      <c r="D48" s="2">
        <v>86</v>
      </c>
      <c r="E48" s="2" t="s">
        <v>150</v>
      </c>
      <c r="F48" s="2">
        <v>95</v>
      </c>
      <c r="G48" s="2" t="s">
        <v>148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>
        <v>87</v>
      </c>
      <c r="S48" s="2" t="s">
        <v>150</v>
      </c>
      <c r="T48" s="2">
        <v>77</v>
      </c>
      <c r="U48" s="2" t="s">
        <v>150</v>
      </c>
      <c r="V48" s="2">
        <v>93</v>
      </c>
      <c r="W48" s="2" t="s">
        <v>149</v>
      </c>
      <c r="X48" s="2">
        <v>95</v>
      </c>
      <c r="Y48" s="2" t="s">
        <v>148</v>
      </c>
      <c r="Z48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446</v>
      </c>
      <c r="AA48" s="4">
        <f>Z48/5</f>
        <v>89.2</v>
      </c>
      <c r="AB48" s="12">
        <v>14</v>
      </c>
    </row>
    <row r="49" spans="1:28" ht="21" customHeight="1" x14ac:dyDescent="0.25">
      <c r="A49" s="3">
        <v>46</v>
      </c>
      <c r="B49" s="1" t="s">
        <v>8</v>
      </c>
      <c r="C49" s="1" t="s">
        <v>9</v>
      </c>
      <c r="D49" s="2">
        <v>79</v>
      </c>
      <c r="E49" s="2" t="s">
        <v>151</v>
      </c>
      <c r="F49" s="2">
        <v>86</v>
      </c>
      <c r="G49" s="2" t="s">
        <v>151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>
        <v>74</v>
      </c>
      <c r="S49" s="2" t="s">
        <v>153</v>
      </c>
      <c r="T49" s="2">
        <v>74</v>
      </c>
      <c r="U49" s="2" t="s">
        <v>150</v>
      </c>
      <c r="V49" s="2">
        <v>90</v>
      </c>
      <c r="W49" s="2" t="s">
        <v>149</v>
      </c>
      <c r="X49" s="2">
        <v>91</v>
      </c>
      <c r="Y49" s="2" t="s">
        <v>149</v>
      </c>
      <c r="Z49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420</v>
      </c>
      <c r="AA49" s="4">
        <f>Z49/5</f>
        <v>84</v>
      </c>
      <c r="AB49" s="13">
        <v>19</v>
      </c>
    </row>
    <row r="50" spans="1:28" ht="21" customHeight="1" x14ac:dyDescent="0.25">
      <c r="A50" s="3">
        <v>47</v>
      </c>
      <c r="B50" s="1" t="s">
        <v>10</v>
      </c>
      <c r="C50" s="1" t="s">
        <v>11</v>
      </c>
      <c r="D50" s="2">
        <v>64</v>
      </c>
      <c r="E50" s="2" t="s">
        <v>154</v>
      </c>
      <c r="F50" s="2">
        <v>80</v>
      </c>
      <c r="G50" s="2" t="s">
        <v>152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57</v>
      </c>
      <c r="S50" s="2" t="s">
        <v>155</v>
      </c>
      <c r="T50" s="2">
        <v>55</v>
      </c>
      <c r="U50" s="2" t="s">
        <v>154</v>
      </c>
      <c r="V50" s="2">
        <v>71</v>
      </c>
      <c r="W50" s="2" t="s">
        <v>153</v>
      </c>
      <c r="X50" s="2">
        <v>58</v>
      </c>
      <c r="Y50" s="2" t="s">
        <v>154</v>
      </c>
      <c r="Z50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328</v>
      </c>
      <c r="AA50" s="4">
        <f>Z50/5</f>
        <v>65.599999999999994</v>
      </c>
      <c r="AB50" s="12">
        <v>70</v>
      </c>
    </row>
    <row r="51" spans="1:28" ht="21" customHeight="1" x14ac:dyDescent="0.25">
      <c r="A51" s="3">
        <v>48</v>
      </c>
      <c r="B51" s="1" t="s">
        <v>12</v>
      </c>
      <c r="C51" s="1" t="s">
        <v>13</v>
      </c>
      <c r="D51" s="2">
        <v>70</v>
      </c>
      <c r="E51" s="2" t="s">
        <v>153</v>
      </c>
      <c r="F51" s="2">
        <v>86</v>
      </c>
      <c r="G51" s="2" t="s">
        <v>151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>
        <v>61</v>
      </c>
      <c r="S51" s="2" t="s">
        <v>155</v>
      </c>
      <c r="T51" s="2">
        <v>50</v>
      </c>
      <c r="U51" s="2" t="s">
        <v>154</v>
      </c>
      <c r="V51" s="2">
        <v>69</v>
      </c>
      <c r="W51" s="2" t="s">
        <v>153</v>
      </c>
      <c r="X51" s="2">
        <v>48</v>
      </c>
      <c r="Y51" s="2" t="s">
        <v>155</v>
      </c>
      <c r="Z51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323</v>
      </c>
      <c r="AA51" s="4">
        <f>Z51/5</f>
        <v>64.599999999999994</v>
      </c>
      <c r="AB51" s="13">
        <v>72</v>
      </c>
    </row>
    <row r="52" spans="1:28" ht="21" customHeight="1" x14ac:dyDescent="0.25">
      <c r="A52" s="3">
        <v>49</v>
      </c>
      <c r="B52" s="1" t="s">
        <v>14</v>
      </c>
      <c r="C52" s="1" t="s">
        <v>15</v>
      </c>
      <c r="D52" s="2">
        <v>66</v>
      </c>
      <c r="E52" s="2" t="s">
        <v>154</v>
      </c>
      <c r="F52" s="2">
        <v>75</v>
      </c>
      <c r="G52" s="2" t="s">
        <v>153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>
        <v>64</v>
      </c>
      <c r="S52" s="2" t="s">
        <v>154</v>
      </c>
      <c r="T52" s="2">
        <v>58</v>
      </c>
      <c r="U52" s="2" t="s">
        <v>153</v>
      </c>
      <c r="V52" s="2">
        <v>75</v>
      </c>
      <c r="W52" s="2" t="s">
        <v>152</v>
      </c>
      <c r="X52" s="2">
        <v>55</v>
      </c>
      <c r="Y52" s="2" t="s">
        <v>154</v>
      </c>
      <c r="Z52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329</v>
      </c>
      <c r="AA52" s="4">
        <f>Z52/5</f>
        <v>65.8</v>
      </c>
      <c r="AB52" s="12">
        <v>68</v>
      </c>
    </row>
    <row r="53" spans="1:28" ht="21" customHeight="1" x14ac:dyDescent="0.25">
      <c r="A53" s="3">
        <v>50</v>
      </c>
      <c r="B53" s="1" t="s">
        <v>16</v>
      </c>
      <c r="C53" s="1" t="s">
        <v>17</v>
      </c>
      <c r="D53" s="2">
        <v>60</v>
      </c>
      <c r="E53" s="2" t="s">
        <v>155</v>
      </c>
      <c r="F53" s="2">
        <v>79</v>
      </c>
      <c r="G53" s="2" t="s">
        <v>152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>
        <v>52</v>
      </c>
      <c r="S53" s="2" t="s">
        <v>155</v>
      </c>
      <c r="T53" s="2">
        <v>53</v>
      </c>
      <c r="U53" s="2" t="s">
        <v>154</v>
      </c>
      <c r="V53" s="2">
        <v>74</v>
      </c>
      <c r="W53" s="2" t="s">
        <v>152</v>
      </c>
      <c r="X53" s="2">
        <v>70</v>
      </c>
      <c r="Y53" s="2" t="s">
        <v>152</v>
      </c>
      <c r="Z53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336</v>
      </c>
      <c r="AA53" s="4">
        <f>Z53/5</f>
        <v>67.2</v>
      </c>
      <c r="AB53" s="13">
        <v>66</v>
      </c>
    </row>
    <row r="54" spans="1:28" ht="21" customHeight="1" x14ac:dyDescent="0.25">
      <c r="A54" s="3">
        <v>51</v>
      </c>
      <c r="B54" s="1" t="s">
        <v>18</v>
      </c>
      <c r="C54" s="1" t="s">
        <v>19</v>
      </c>
      <c r="D54" s="2">
        <v>69</v>
      </c>
      <c r="E54" s="2" t="s">
        <v>153</v>
      </c>
      <c r="F54" s="2">
        <v>85</v>
      </c>
      <c r="G54" s="2" t="s">
        <v>151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>
        <v>70</v>
      </c>
      <c r="S54" s="2" t="s">
        <v>153</v>
      </c>
      <c r="T54" s="2">
        <v>71</v>
      </c>
      <c r="U54" s="2" t="s">
        <v>151</v>
      </c>
      <c r="V54" s="2">
        <v>88</v>
      </c>
      <c r="W54" s="2" t="s">
        <v>150</v>
      </c>
      <c r="X54" s="2">
        <v>78</v>
      </c>
      <c r="Y54" s="2" t="s">
        <v>151</v>
      </c>
      <c r="Z5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391</v>
      </c>
      <c r="AA54" s="4">
        <f>Z54/5</f>
        <v>78.2</v>
      </c>
      <c r="AB54" s="12">
        <v>33</v>
      </c>
    </row>
    <row r="55" spans="1:28" ht="21" customHeight="1" x14ac:dyDescent="0.25">
      <c r="A55" s="3">
        <v>52</v>
      </c>
      <c r="B55" s="1" t="s">
        <v>20</v>
      </c>
      <c r="C55" s="1" t="s">
        <v>21</v>
      </c>
      <c r="D55" s="2">
        <v>55</v>
      </c>
      <c r="E55" s="2" t="s">
        <v>155</v>
      </c>
      <c r="F55" s="2">
        <v>72</v>
      </c>
      <c r="G55" s="2" t="s">
        <v>153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>
        <v>58</v>
      </c>
      <c r="S55" s="2" t="s">
        <v>155</v>
      </c>
      <c r="T55" s="2">
        <v>43</v>
      </c>
      <c r="U55" s="2" t="s">
        <v>155</v>
      </c>
      <c r="V55" s="2">
        <v>50</v>
      </c>
      <c r="W55" s="2" t="s">
        <v>155</v>
      </c>
      <c r="X55" s="2">
        <v>50</v>
      </c>
      <c r="Y55" s="2" t="s">
        <v>155</v>
      </c>
      <c r="Z5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270</v>
      </c>
      <c r="AA55" s="4">
        <f>Z55/5</f>
        <v>54</v>
      </c>
      <c r="AB55" s="13">
        <v>82</v>
      </c>
    </row>
    <row r="56" spans="1:28" ht="21" customHeight="1" x14ac:dyDescent="0.25">
      <c r="A56" s="3">
        <v>53</v>
      </c>
      <c r="B56" s="1" t="s">
        <v>22</v>
      </c>
      <c r="C56" s="1" t="s">
        <v>23</v>
      </c>
      <c r="D56" s="2">
        <v>70</v>
      </c>
      <c r="E56" s="2" t="s">
        <v>153</v>
      </c>
      <c r="F56" s="2">
        <v>82</v>
      </c>
      <c r="G56" s="2" t="s">
        <v>152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>
        <v>77</v>
      </c>
      <c r="S56" s="2" t="s">
        <v>152</v>
      </c>
      <c r="T56" s="2">
        <v>59</v>
      </c>
      <c r="U56" s="2" t="s">
        <v>153</v>
      </c>
      <c r="V56" s="2">
        <v>75</v>
      </c>
      <c r="W56" s="2" t="s">
        <v>152</v>
      </c>
      <c r="X56" s="2">
        <v>52</v>
      </c>
      <c r="Y56" s="2" t="s">
        <v>155</v>
      </c>
      <c r="Z56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338</v>
      </c>
      <c r="AA56" s="4">
        <f>Z56/5</f>
        <v>67.599999999999994</v>
      </c>
      <c r="AB56" s="12">
        <v>63</v>
      </c>
    </row>
    <row r="57" spans="1:28" ht="21" customHeight="1" x14ac:dyDescent="0.25">
      <c r="A57" s="3">
        <v>54</v>
      </c>
      <c r="B57" s="1" t="s">
        <v>24</v>
      </c>
      <c r="C57" s="1" t="s">
        <v>25</v>
      </c>
      <c r="D57" s="2">
        <v>68</v>
      </c>
      <c r="E57" s="2" t="s">
        <v>153</v>
      </c>
      <c r="F57" s="2">
        <v>74</v>
      </c>
      <c r="G57" s="2" t="s">
        <v>153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>
        <v>58</v>
      </c>
      <c r="S57" s="2" t="s">
        <v>155</v>
      </c>
      <c r="T57" s="2">
        <v>67</v>
      </c>
      <c r="U57" s="2" t="s">
        <v>151</v>
      </c>
      <c r="V57" s="2">
        <v>81</v>
      </c>
      <c r="W57" s="2" t="s">
        <v>151</v>
      </c>
      <c r="X57" s="2">
        <v>66</v>
      </c>
      <c r="Y57" s="2" t="s">
        <v>153</v>
      </c>
      <c r="Z57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356</v>
      </c>
      <c r="AA57" s="4">
        <f>Z57/5</f>
        <v>71.2</v>
      </c>
      <c r="AB57" s="13">
        <v>56</v>
      </c>
    </row>
    <row r="58" spans="1:28" ht="21" customHeight="1" x14ac:dyDescent="0.25">
      <c r="A58" s="3">
        <v>55</v>
      </c>
      <c r="B58" s="1" t="s">
        <v>26</v>
      </c>
      <c r="C58" s="1" t="s">
        <v>27</v>
      </c>
      <c r="D58" s="2">
        <v>78</v>
      </c>
      <c r="E58" s="2" t="s">
        <v>151</v>
      </c>
      <c r="F58" s="2">
        <v>94</v>
      </c>
      <c r="G58" s="2" t="s">
        <v>149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>
        <v>75</v>
      </c>
      <c r="S58" s="2" t="s">
        <v>152</v>
      </c>
      <c r="T58" s="2">
        <v>67</v>
      </c>
      <c r="U58" s="2" t="s">
        <v>151</v>
      </c>
      <c r="V58" s="2">
        <v>91</v>
      </c>
      <c r="W58" s="2" t="s">
        <v>149</v>
      </c>
      <c r="X58" s="2">
        <v>85</v>
      </c>
      <c r="Y58" s="2" t="s">
        <v>149</v>
      </c>
      <c r="Z58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415</v>
      </c>
      <c r="AA58" s="4">
        <f>Z58/5</f>
        <v>83</v>
      </c>
      <c r="AB58" s="12">
        <v>23</v>
      </c>
    </row>
    <row r="59" spans="1:28" ht="21" customHeight="1" x14ac:dyDescent="0.25">
      <c r="A59" s="3">
        <v>56</v>
      </c>
      <c r="B59" s="1" t="s">
        <v>28</v>
      </c>
      <c r="C59" s="1" t="s">
        <v>29</v>
      </c>
      <c r="D59" s="2">
        <v>63</v>
      </c>
      <c r="E59" s="2" t="s">
        <v>154</v>
      </c>
      <c r="F59" s="2">
        <v>80</v>
      </c>
      <c r="G59" s="2" t="s">
        <v>152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>
        <v>71</v>
      </c>
      <c r="S59" s="2" t="s">
        <v>153</v>
      </c>
      <c r="T59" s="2">
        <v>50</v>
      </c>
      <c r="U59" s="2" t="s">
        <v>154</v>
      </c>
      <c r="V59" s="2">
        <v>69</v>
      </c>
      <c r="W59" s="2" t="s">
        <v>153</v>
      </c>
      <c r="X59" s="2">
        <v>58</v>
      </c>
      <c r="Y59" s="2" t="s">
        <v>154</v>
      </c>
      <c r="Z59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320</v>
      </c>
      <c r="AA59" s="4">
        <f>Z59/5</f>
        <v>64</v>
      </c>
      <c r="AB59" s="13">
        <v>76</v>
      </c>
    </row>
    <row r="60" spans="1:28" ht="21" customHeight="1" x14ac:dyDescent="0.25">
      <c r="A60" s="3">
        <v>57</v>
      </c>
      <c r="B60" s="1" t="s">
        <v>30</v>
      </c>
      <c r="C60" s="1" t="s">
        <v>31</v>
      </c>
      <c r="D60" s="2">
        <v>71</v>
      </c>
      <c r="E60" s="2" t="s">
        <v>153</v>
      </c>
      <c r="F60" s="2">
        <v>90</v>
      </c>
      <c r="G60" s="2" t="s">
        <v>150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>
        <v>78</v>
      </c>
      <c r="S60" s="2" t="s">
        <v>152</v>
      </c>
      <c r="T60" s="2">
        <v>57</v>
      </c>
      <c r="U60" s="2" t="s">
        <v>153</v>
      </c>
      <c r="V60" s="2">
        <v>75</v>
      </c>
      <c r="W60" s="2" t="s">
        <v>152</v>
      </c>
      <c r="X60" s="2">
        <v>65</v>
      </c>
      <c r="Y60" s="2" t="s">
        <v>153</v>
      </c>
      <c r="Z60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358</v>
      </c>
      <c r="AA60" s="4">
        <f>Z60/5</f>
        <v>71.599999999999994</v>
      </c>
      <c r="AB60" s="12">
        <v>54</v>
      </c>
    </row>
    <row r="61" spans="1:28" ht="21" customHeight="1" x14ac:dyDescent="0.25">
      <c r="A61" s="3">
        <v>58</v>
      </c>
      <c r="B61" s="1" t="s">
        <v>32</v>
      </c>
      <c r="C61" s="1" t="s">
        <v>33</v>
      </c>
      <c r="D61" s="2">
        <v>82</v>
      </c>
      <c r="E61" s="2" t="s">
        <v>150</v>
      </c>
      <c r="F61" s="2">
        <v>74</v>
      </c>
      <c r="G61" s="2" t="s">
        <v>153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>
        <v>69</v>
      </c>
      <c r="S61" s="2" t="s">
        <v>154</v>
      </c>
      <c r="T61" s="2">
        <v>44</v>
      </c>
      <c r="U61" s="2" t="s">
        <v>155</v>
      </c>
      <c r="V61" s="2">
        <v>65</v>
      </c>
      <c r="W61" s="2" t="s">
        <v>154</v>
      </c>
      <c r="X61" s="2">
        <v>57</v>
      </c>
      <c r="Y61" s="2" t="s">
        <v>154</v>
      </c>
      <c r="Z61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322</v>
      </c>
      <c r="AA61" s="4">
        <f>Z61/5</f>
        <v>64.400000000000006</v>
      </c>
      <c r="AB61" s="13">
        <v>74</v>
      </c>
    </row>
    <row r="62" spans="1:28" ht="21" customHeight="1" x14ac:dyDescent="0.25">
      <c r="A62" s="3">
        <v>59</v>
      </c>
      <c r="B62" s="1" t="s">
        <v>34</v>
      </c>
      <c r="C62" s="1" t="s">
        <v>35</v>
      </c>
      <c r="D62" s="2">
        <v>86</v>
      </c>
      <c r="E62" s="2" t="s">
        <v>150</v>
      </c>
      <c r="F62" s="2">
        <v>85</v>
      </c>
      <c r="G62" s="2" t="s">
        <v>151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>
        <v>75</v>
      </c>
      <c r="S62" s="2" t="s">
        <v>152</v>
      </c>
      <c r="T62" s="2">
        <v>66</v>
      </c>
      <c r="U62" s="2" t="s">
        <v>152</v>
      </c>
      <c r="V62" s="2">
        <v>90</v>
      </c>
      <c r="W62" s="2" t="s">
        <v>149</v>
      </c>
      <c r="X62" s="2">
        <v>90</v>
      </c>
      <c r="Y62" s="2" t="s">
        <v>149</v>
      </c>
      <c r="Z62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417</v>
      </c>
      <c r="AA62" s="4">
        <f>Z62/5</f>
        <v>83.4</v>
      </c>
      <c r="AB62" s="12">
        <v>22</v>
      </c>
    </row>
    <row r="63" spans="1:28" ht="21" customHeight="1" x14ac:dyDescent="0.25">
      <c r="A63" s="3">
        <v>60</v>
      </c>
      <c r="B63" s="1" t="s">
        <v>36</v>
      </c>
      <c r="C63" s="1" t="s">
        <v>37</v>
      </c>
      <c r="D63" s="2">
        <v>77</v>
      </c>
      <c r="E63" s="2" t="s">
        <v>151</v>
      </c>
      <c r="F63" s="2">
        <v>87</v>
      </c>
      <c r="G63" s="2" t="s">
        <v>150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>
        <v>73</v>
      </c>
      <c r="S63" s="2" t="s">
        <v>153</v>
      </c>
      <c r="T63" s="2">
        <v>59</v>
      </c>
      <c r="U63" s="2" t="s">
        <v>153</v>
      </c>
      <c r="V63" s="2">
        <v>88</v>
      </c>
      <c r="W63" s="2" t="s">
        <v>150</v>
      </c>
      <c r="X63" s="2">
        <v>87</v>
      </c>
      <c r="Y63" s="2" t="s">
        <v>149</v>
      </c>
      <c r="Z63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398</v>
      </c>
      <c r="AA63" s="4">
        <f>Z63/5</f>
        <v>79.599999999999994</v>
      </c>
      <c r="AB63" s="13">
        <v>30</v>
      </c>
    </row>
    <row r="64" spans="1:28" ht="21" customHeight="1" x14ac:dyDescent="0.25">
      <c r="A64" s="3">
        <v>61</v>
      </c>
      <c r="B64" s="1" t="s">
        <v>38</v>
      </c>
      <c r="C64" s="1" t="s">
        <v>39</v>
      </c>
      <c r="D64" s="2">
        <v>92</v>
      </c>
      <c r="E64" s="2" t="s">
        <v>149</v>
      </c>
      <c r="F64" s="2">
        <v>95</v>
      </c>
      <c r="G64" s="2" t="s">
        <v>148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>
        <v>88</v>
      </c>
      <c r="S64" s="2" t="s">
        <v>150</v>
      </c>
      <c r="T64" s="2">
        <v>78</v>
      </c>
      <c r="U64" s="2" t="s">
        <v>150</v>
      </c>
      <c r="V64" s="2">
        <v>91</v>
      </c>
      <c r="W64" s="2" t="s">
        <v>149</v>
      </c>
      <c r="X64" s="2">
        <v>95</v>
      </c>
      <c r="Y64" s="2" t="s">
        <v>148</v>
      </c>
      <c r="Z6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451</v>
      </c>
      <c r="AA64" s="4">
        <f>Z64/5</f>
        <v>90.2</v>
      </c>
      <c r="AB64" s="12">
        <v>10</v>
      </c>
    </row>
    <row r="65" spans="1:28" ht="21" customHeight="1" x14ac:dyDescent="0.25">
      <c r="A65" s="3">
        <v>62</v>
      </c>
      <c r="B65" s="1" t="s">
        <v>40</v>
      </c>
      <c r="C65" s="1" t="s">
        <v>41</v>
      </c>
      <c r="D65" s="2">
        <v>83</v>
      </c>
      <c r="E65" s="2" t="s">
        <v>150</v>
      </c>
      <c r="F65" s="2">
        <v>78</v>
      </c>
      <c r="G65" s="2" t="s">
        <v>152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>
        <v>68</v>
      </c>
      <c r="S65" s="2" t="s">
        <v>154</v>
      </c>
      <c r="T65" s="2">
        <v>52</v>
      </c>
      <c r="U65" s="2" t="s">
        <v>154</v>
      </c>
      <c r="V65" s="2">
        <v>66</v>
      </c>
      <c r="W65" s="2" t="s">
        <v>154</v>
      </c>
      <c r="X65" s="2">
        <v>58</v>
      </c>
      <c r="Y65" s="2" t="s">
        <v>154</v>
      </c>
      <c r="Z6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337</v>
      </c>
      <c r="AA65" s="4">
        <f>Z65/5</f>
        <v>67.400000000000006</v>
      </c>
      <c r="AB65" s="13">
        <v>64</v>
      </c>
    </row>
    <row r="66" spans="1:28" ht="21" customHeight="1" x14ac:dyDescent="0.25">
      <c r="A66" s="3">
        <v>63</v>
      </c>
      <c r="B66" s="1" t="s">
        <v>42</v>
      </c>
      <c r="C66" s="1" t="s">
        <v>43</v>
      </c>
      <c r="D66" s="2">
        <v>70</v>
      </c>
      <c r="E66" s="2" t="s">
        <v>153</v>
      </c>
      <c r="F66" s="2">
        <v>79</v>
      </c>
      <c r="G66" s="2" t="s">
        <v>152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>
        <v>67</v>
      </c>
      <c r="S66" s="2" t="s">
        <v>154</v>
      </c>
      <c r="T66" s="2">
        <v>50</v>
      </c>
      <c r="U66" s="2" t="s">
        <v>154</v>
      </c>
      <c r="V66" s="2">
        <v>66</v>
      </c>
      <c r="W66" s="2" t="s">
        <v>154</v>
      </c>
      <c r="X66" s="2">
        <v>58</v>
      </c>
      <c r="Y66" s="2" t="s">
        <v>154</v>
      </c>
      <c r="Z66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323</v>
      </c>
      <c r="AA66" s="4">
        <f>Z66/5</f>
        <v>64.599999999999994</v>
      </c>
      <c r="AB66" s="12">
        <v>73</v>
      </c>
    </row>
    <row r="67" spans="1:28" ht="21" customHeight="1" x14ac:dyDescent="0.25">
      <c r="A67" s="3">
        <v>64</v>
      </c>
      <c r="B67" s="1" t="s">
        <v>44</v>
      </c>
      <c r="C67" s="1" t="s">
        <v>45</v>
      </c>
      <c r="D67" s="2">
        <v>67</v>
      </c>
      <c r="E67" s="2" t="s">
        <v>154</v>
      </c>
      <c r="F67" s="2">
        <v>78</v>
      </c>
      <c r="G67" s="2" t="s">
        <v>152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>
        <v>69</v>
      </c>
      <c r="S67" s="2" t="s">
        <v>154</v>
      </c>
      <c r="T67" s="2">
        <v>49</v>
      </c>
      <c r="U67" s="2" t="s">
        <v>155</v>
      </c>
      <c r="V67" s="2">
        <v>62</v>
      </c>
      <c r="W67" s="2" t="s">
        <v>154</v>
      </c>
      <c r="X67" s="2">
        <v>64</v>
      </c>
      <c r="Y67" s="2" t="s">
        <v>153</v>
      </c>
      <c r="Z67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320</v>
      </c>
      <c r="AA67" s="4">
        <f>Z67/5</f>
        <v>64</v>
      </c>
      <c r="AB67" s="13">
        <v>77</v>
      </c>
    </row>
    <row r="68" spans="1:28" ht="21" customHeight="1" x14ac:dyDescent="0.25">
      <c r="A68" s="3">
        <v>65</v>
      </c>
      <c r="B68" s="1" t="s">
        <v>46</v>
      </c>
      <c r="C68" s="1" t="s">
        <v>47</v>
      </c>
      <c r="D68" s="2">
        <v>77</v>
      </c>
      <c r="E68" s="2" t="s">
        <v>151</v>
      </c>
      <c r="F68" s="2">
        <v>93</v>
      </c>
      <c r="G68" s="2" t="s">
        <v>149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>
        <v>86</v>
      </c>
      <c r="S68" s="2" t="s">
        <v>150</v>
      </c>
      <c r="T68" s="2">
        <v>69</v>
      </c>
      <c r="U68" s="2" t="s">
        <v>151</v>
      </c>
      <c r="V68" s="2">
        <v>91</v>
      </c>
      <c r="W68" s="2" t="s">
        <v>149</v>
      </c>
      <c r="X68" s="2">
        <v>92</v>
      </c>
      <c r="Y68" s="2" t="s">
        <v>149</v>
      </c>
      <c r="Z68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422</v>
      </c>
      <c r="AA68" s="4">
        <f>Z68/5</f>
        <v>84.4</v>
      </c>
      <c r="AB68" s="12">
        <v>18</v>
      </c>
    </row>
    <row r="69" spans="1:28" ht="21" customHeight="1" x14ac:dyDescent="0.25">
      <c r="A69" s="3">
        <v>66</v>
      </c>
      <c r="B69" s="1" t="s">
        <v>48</v>
      </c>
      <c r="C69" s="1" t="s">
        <v>49</v>
      </c>
      <c r="D69" s="2">
        <v>54</v>
      </c>
      <c r="E69" s="2" t="s">
        <v>155</v>
      </c>
      <c r="F69" s="2">
        <v>81</v>
      </c>
      <c r="G69" s="2" t="s">
        <v>152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>
        <v>49</v>
      </c>
      <c r="S69" s="2" t="s">
        <v>155</v>
      </c>
      <c r="T69" s="2">
        <v>64</v>
      </c>
      <c r="U69" s="2" t="s">
        <v>152</v>
      </c>
      <c r="V69" s="2">
        <v>77</v>
      </c>
      <c r="W69" s="2" t="s">
        <v>152</v>
      </c>
      <c r="X69" s="2">
        <v>65</v>
      </c>
      <c r="Y69" s="2" t="s">
        <v>153</v>
      </c>
      <c r="Z69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341</v>
      </c>
      <c r="AA69" s="4">
        <f>Z69/5</f>
        <v>68.2</v>
      </c>
      <c r="AB69" s="13">
        <v>62</v>
      </c>
    </row>
    <row r="70" spans="1:28" ht="21" customHeight="1" x14ac:dyDescent="0.25">
      <c r="A70" s="3">
        <v>67</v>
      </c>
      <c r="B70" s="1" t="s">
        <v>50</v>
      </c>
      <c r="C70" s="1" t="s">
        <v>51</v>
      </c>
      <c r="D70" s="2">
        <v>68</v>
      </c>
      <c r="E70" s="2" t="s">
        <v>153</v>
      </c>
      <c r="F70" s="2">
        <v>90</v>
      </c>
      <c r="G70" s="2" t="s">
        <v>150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>
        <v>56</v>
      </c>
      <c r="S70" s="2" t="s">
        <v>155</v>
      </c>
      <c r="T70" s="2">
        <v>64</v>
      </c>
      <c r="U70" s="2" t="s">
        <v>152</v>
      </c>
      <c r="V70" s="2">
        <v>74</v>
      </c>
      <c r="W70" s="2" t="s">
        <v>152</v>
      </c>
      <c r="X70" s="2">
        <v>75</v>
      </c>
      <c r="Y70" s="2" t="s">
        <v>151</v>
      </c>
      <c r="Z70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371</v>
      </c>
      <c r="AA70" s="4">
        <f>Z70/5</f>
        <v>74.2</v>
      </c>
      <c r="AB70" s="12">
        <v>49</v>
      </c>
    </row>
    <row r="71" spans="1:28" ht="21" customHeight="1" x14ac:dyDescent="0.25">
      <c r="A71" s="3">
        <v>68</v>
      </c>
      <c r="B71" s="1" t="s">
        <v>52</v>
      </c>
      <c r="C71" s="1" t="s">
        <v>53</v>
      </c>
      <c r="D71" s="2">
        <v>67</v>
      </c>
      <c r="E71" s="2" t="s">
        <v>154</v>
      </c>
      <c r="F71" s="2">
        <v>73</v>
      </c>
      <c r="G71" s="2" t="s">
        <v>153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>
        <v>54</v>
      </c>
      <c r="S71" s="2" t="s">
        <v>155</v>
      </c>
      <c r="T71" s="2">
        <v>44</v>
      </c>
      <c r="U71" s="2" t="s">
        <v>155</v>
      </c>
      <c r="V71" s="2">
        <v>63</v>
      </c>
      <c r="W71" s="2" t="s">
        <v>154</v>
      </c>
      <c r="X71" s="2">
        <v>56</v>
      </c>
      <c r="Y71" s="2" t="s">
        <v>154</v>
      </c>
      <c r="Z71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303</v>
      </c>
      <c r="AA71" s="4">
        <f>Z71/5</f>
        <v>60.6</v>
      </c>
      <c r="AB71" s="13">
        <v>79</v>
      </c>
    </row>
    <row r="72" spans="1:28" ht="21" customHeight="1" x14ac:dyDescent="0.25">
      <c r="A72" s="3">
        <v>69</v>
      </c>
      <c r="B72" s="1" t="s">
        <v>54</v>
      </c>
      <c r="C72" s="1" t="s">
        <v>55</v>
      </c>
      <c r="D72" s="2">
        <v>82</v>
      </c>
      <c r="E72" s="2" t="s">
        <v>150</v>
      </c>
      <c r="F72" s="2">
        <v>92</v>
      </c>
      <c r="G72" s="2" t="s">
        <v>149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>
        <v>78</v>
      </c>
      <c r="S72" s="2" t="s">
        <v>152</v>
      </c>
      <c r="T72" s="2">
        <v>57</v>
      </c>
      <c r="U72" s="2" t="s">
        <v>153</v>
      </c>
      <c r="V72" s="2">
        <v>90</v>
      </c>
      <c r="W72" s="2" t="s">
        <v>149</v>
      </c>
      <c r="X72" s="2">
        <v>78</v>
      </c>
      <c r="Y72" s="2" t="s">
        <v>151</v>
      </c>
      <c r="Z72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399</v>
      </c>
      <c r="AA72" s="4">
        <f>Z72/5</f>
        <v>79.8</v>
      </c>
      <c r="AB72" s="12">
        <v>29</v>
      </c>
    </row>
    <row r="73" spans="1:28" ht="21" customHeight="1" x14ac:dyDescent="0.25">
      <c r="A73" s="3">
        <v>70</v>
      </c>
      <c r="B73" s="1" t="s">
        <v>56</v>
      </c>
      <c r="C73" s="1" t="s">
        <v>57</v>
      </c>
      <c r="D73" s="2">
        <v>85</v>
      </c>
      <c r="E73" s="2" t="s">
        <v>150</v>
      </c>
      <c r="F73" s="2">
        <v>95</v>
      </c>
      <c r="G73" s="2" t="s">
        <v>148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>
        <v>79</v>
      </c>
      <c r="S73" s="2" t="s">
        <v>151</v>
      </c>
      <c r="T73" s="2">
        <v>67</v>
      </c>
      <c r="U73" s="2" t="s">
        <v>151</v>
      </c>
      <c r="V73" s="2">
        <v>91</v>
      </c>
      <c r="W73" s="2" t="s">
        <v>149</v>
      </c>
      <c r="X73" s="2">
        <v>88</v>
      </c>
      <c r="Y73" s="2" t="s">
        <v>149</v>
      </c>
      <c r="Z73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426</v>
      </c>
      <c r="AA73" s="4">
        <f>Z73/5</f>
        <v>85.2</v>
      </c>
      <c r="AB73" s="13">
        <v>17</v>
      </c>
    </row>
    <row r="74" spans="1:28" ht="21" customHeight="1" x14ac:dyDescent="0.25">
      <c r="A74" s="3">
        <v>71</v>
      </c>
      <c r="B74" s="1" t="s">
        <v>58</v>
      </c>
      <c r="C74" s="1" t="s">
        <v>59</v>
      </c>
      <c r="D74" s="2">
        <v>76</v>
      </c>
      <c r="E74" s="2" t="s">
        <v>152</v>
      </c>
      <c r="F74" s="2">
        <v>75</v>
      </c>
      <c r="G74" s="2" t="s">
        <v>153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>
        <v>70</v>
      </c>
      <c r="S74" s="2" t="s">
        <v>153</v>
      </c>
      <c r="T74" s="2">
        <v>67</v>
      </c>
      <c r="U74" s="2" t="s">
        <v>151</v>
      </c>
      <c r="V74" s="2">
        <v>80</v>
      </c>
      <c r="W74" s="2" t="s">
        <v>151</v>
      </c>
      <c r="X74" s="2">
        <v>85</v>
      </c>
      <c r="Y74" s="2" t="s">
        <v>149</v>
      </c>
      <c r="Z7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383</v>
      </c>
      <c r="AA74" s="4">
        <f>Z74/5</f>
        <v>76.599999999999994</v>
      </c>
      <c r="AB74" s="12">
        <v>43</v>
      </c>
    </row>
    <row r="75" spans="1:28" ht="21" customHeight="1" x14ac:dyDescent="0.25">
      <c r="A75" s="3">
        <v>72</v>
      </c>
      <c r="B75" s="1" t="s">
        <v>60</v>
      </c>
      <c r="C75" s="1" t="s">
        <v>61</v>
      </c>
      <c r="D75" s="2">
        <v>67</v>
      </c>
      <c r="E75" s="2" t="s">
        <v>154</v>
      </c>
      <c r="F75" s="2">
        <v>84</v>
      </c>
      <c r="G75" s="2" t="s">
        <v>151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>
        <v>62</v>
      </c>
      <c r="S75" s="2" t="s">
        <v>155</v>
      </c>
      <c r="T75" s="2">
        <v>58</v>
      </c>
      <c r="U75" s="2" t="s">
        <v>153</v>
      </c>
      <c r="V75" s="2">
        <v>74</v>
      </c>
      <c r="W75" s="2" t="s">
        <v>152</v>
      </c>
      <c r="X75" s="2">
        <v>64</v>
      </c>
      <c r="Y75" s="2" t="s">
        <v>153</v>
      </c>
      <c r="Z7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347</v>
      </c>
      <c r="AA75" s="4">
        <f>Z75/5</f>
        <v>69.400000000000006</v>
      </c>
      <c r="AB75" s="13">
        <v>60</v>
      </c>
    </row>
    <row r="76" spans="1:28" ht="21" customHeight="1" x14ac:dyDescent="0.25">
      <c r="A76" s="3">
        <v>73</v>
      </c>
      <c r="B76" s="1" t="s">
        <v>62</v>
      </c>
      <c r="C76" s="1" t="s">
        <v>63</v>
      </c>
      <c r="D76" s="2">
        <v>94</v>
      </c>
      <c r="E76" s="2" t="s">
        <v>148</v>
      </c>
      <c r="F76" s="2">
        <v>97</v>
      </c>
      <c r="G76" s="2" t="s">
        <v>148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v>94</v>
      </c>
      <c r="S76" s="2" t="s">
        <v>148</v>
      </c>
      <c r="T76" s="2">
        <v>93</v>
      </c>
      <c r="U76" s="2" t="s">
        <v>148</v>
      </c>
      <c r="V76" s="2">
        <v>95</v>
      </c>
      <c r="W76" s="2" t="s">
        <v>148</v>
      </c>
      <c r="X76" s="2">
        <v>98</v>
      </c>
      <c r="Y76" s="2" t="s">
        <v>148</v>
      </c>
      <c r="Z76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477</v>
      </c>
      <c r="AA76" s="4">
        <f>Z76/5</f>
        <v>95.4</v>
      </c>
      <c r="AB76" s="12">
        <v>4</v>
      </c>
    </row>
    <row r="77" spans="1:28" ht="21" customHeight="1" x14ac:dyDescent="0.25">
      <c r="A77" s="3">
        <v>74</v>
      </c>
      <c r="B77" s="1" t="s">
        <v>64</v>
      </c>
      <c r="C77" s="1" t="s">
        <v>65</v>
      </c>
      <c r="D77" s="2">
        <v>66</v>
      </c>
      <c r="E77" s="2" t="s">
        <v>154</v>
      </c>
      <c r="F77" s="2">
        <v>82</v>
      </c>
      <c r="G77" s="2" t="s">
        <v>152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>
        <v>54</v>
      </c>
      <c r="S77" s="2" t="s">
        <v>155</v>
      </c>
      <c r="T77" s="2">
        <v>67</v>
      </c>
      <c r="U77" s="2" t="s">
        <v>151</v>
      </c>
      <c r="V77" s="2">
        <v>83</v>
      </c>
      <c r="W77" s="2" t="s">
        <v>151</v>
      </c>
      <c r="X77" s="2">
        <v>80</v>
      </c>
      <c r="Y77" s="2" t="s">
        <v>150</v>
      </c>
      <c r="Z77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378</v>
      </c>
      <c r="AA77" s="4">
        <f>Z77/5</f>
        <v>75.599999999999994</v>
      </c>
      <c r="AB77" s="13">
        <v>46</v>
      </c>
    </row>
    <row r="78" spans="1:28" ht="21" customHeight="1" x14ac:dyDescent="0.25">
      <c r="A78" s="3">
        <v>75</v>
      </c>
      <c r="B78" s="1" t="s">
        <v>66</v>
      </c>
      <c r="C78" s="1" t="s">
        <v>67</v>
      </c>
      <c r="D78" s="2">
        <v>87</v>
      </c>
      <c r="E78" s="2" t="s">
        <v>149</v>
      </c>
      <c r="F78" s="2">
        <v>92</v>
      </c>
      <c r="G78" s="2" t="s">
        <v>149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>
        <v>76</v>
      </c>
      <c r="S78" s="2" t="s">
        <v>152</v>
      </c>
      <c r="T78" s="2">
        <v>78</v>
      </c>
      <c r="U78" s="2" t="s">
        <v>150</v>
      </c>
      <c r="V78" s="2">
        <v>91</v>
      </c>
      <c r="W78" s="2" t="s">
        <v>149</v>
      </c>
      <c r="X78" s="2">
        <v>91</v>
      </c>
      <c r="Y78" s="2" t="s">
        <v>149</v>
      </c>
      <c r="Z78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439</v>
      </c>
      <c r="AA78" s="4">
        <f>Z78/5</f>
        <v>87.8</v>
      </c>
      <c r="AB78" s="12">
        <v>15</v>
      </c>
    </row>
    <row r="79" spans="1:28" ht="21" customHeight="1" x14ac:dyDescent="0.25">
      <c r="A79" s="3">
        <v>76</v>
      </c>
      <c r="B79" s="1" t="s">
        <v>68</v>
      </c>
      <c r="C79" s="1" t="s">
        <v>69</v>
      </c>
      <c r="D79" s="2">
        <v>79</v>
      </c>
      <c r="E79" s="2" t="s">
        <v>151</v>
      </c>
      <c r="F79" s="2">
        <v>84</v>
      </c>
      <c r="G79" s="2" t="s">
        <v>151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>
        <v>75</v>
      </c>
      <c r="S79" s="2" t="s">
        <v>152</v>
      </c>
      <c r="T79" s="2">
        <v>59</v>
      </c>
      <c r="U79" s="2" t="s">
        <v>153</v>
      </c>
      <c r="V79" s="2">
        <v>69</v>
      </c>
      <c r="W79" s="2" t="s">
        <v>153</v>
      </c>
      <c r="X79" s="2">
        <v>66</v>
      </c>
      <c r="Y79" s="2" t="s">
        <v>153</v>
      </c>
      <c r="Z79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357</v>
      </c>
      <c r="AA79" s="4">
        <f>Z79/5</f>
        <v>71.400000000000006</v>
      </c>
      <c r="AB79" s="13">
        <v>55</v>
      </c>
    </row>
    <row r="80" spans="1:28" ht="21" customHeight="1" x14ac:dyDescent="0.25">
      <c r="A80" s="3">
        <v>77</v>
      </c>
      <c r="B80" s="1" t="s">
        <v>70</v>
      </c>
      <c r="C80" s="1" t="s">
        <v>71</v>
      </c>
      <c r="D80" s="2">
        <v>69</v>
      </c>
      <c r="E80" s="2" t="s">
        <v>153</v>
      </c>
      <c r="F80" s="2">
        <v>74</v>
      </c>
      <c r="G80" s="2" t="s">
        <v>153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>
        <v>59</v>
      </c>
      <c r="S80" s="2" t="s">
        <v>155</v>
      </c>
      <c r="T80" s="2">
        <v>57</v>
      </c>
      <c r="U80" s="2" t="s">
        <v>153</v>
      </c>
      <c r="V80" s="2">
        <v>71</v>
      </c>
      <c r="W80" s="2" t="s">
        <v>153</v>
      </c>
      <c r="X80" s="2">
        <v>58</v>
      </c>
      <c r="Y80" s="2" t="s">
        <v>154</v>
      </c>
      <c r="Z80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329</v>
      </c>
      <c r="AA80" s="4">
        <f>Z80/5</f>
        <v>65.8</v>
      </c>
      <c r="AB80" s="12">
        <v>69</v>
      </c>
    </row>
    <row r="81" spans="1:28" ht="21" customHeight="1" x14ac:dyDescent="0.25">
      <c r="A81" s="3">
        <v>78</v>
      </c>
      <c r="B81" s="1" t="s">
        <v>72</v>
      </c>
      <c r="C81" s="1" t="s">
        <v>73</v>
      </c>
      <c r="D81" s="2">
        <v>95</v>
      </c>
      <c r="E81" s="2" t="s">
        <v>148</v>
      </c>
      <c r="F81" s="2">
        <v>94</v>
      </c>
      <c r="G81" s="2" t="s">
        <v>149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v>77</v>
      </c>
      <c r="S81" s="2" t="s">
        <v>152</v>
      </c>
      <c r="T81" s="2">
        <v>78</v>
      </c>
      <c r="U81" s="2" t="s">
        <v>150</v>
      </c>
      <c r="V81" s="2">
        <v>91</v>
      </c>
      <c r="W81" s="2" t="s">
        <v>149</v>
      </c>
      <c r="X81" s="2">
        <v>93</v>
      </c>
      <c r="Y81" s="2" t="s">
        <v>148</v>
      </c>
      <c r="Z81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451</v>
      </c>
      <c r="AA81" s="4">
        <f>Z81/5</f>
        <v>90.2</v>
      </c>
      <c r="AB81" s="13">
        <v>11</v>
      </c>
    </row>
    <row r="82" spans="1:28" ht="21" customHeight="1" x14ac:dyDescent="0.25">
      <c r="A82" s="3">
        <v>79</v>
      </c>
      <c r="B82" s="1" t="s">
        <v>74</v>
      </c>
      <c r="C82" s="1" t="s">
        <v>75</v>
      </c>
      <c r="D82" s="2">
        <v>64</v>
      </c>
      <c r="E82" s="2" t="s">
        <v>154</v>
      </c>
      <c r="F82" s="2">
        <v>74</v>
      </c>
      <c r="G82" s="2" t="s">
        <v>153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61</v>
      </c>
      <c r="S82" s="2" t="s">
        <v>155</v>
      </c>
      <c r="T82" s="2">
        <v>54</v>
      </c>
      <c r="U82" s="2" t="s">
        <v>154</v>
      </c>
      <c r="V82" s="2">
        <v>65</v>
      </c>
      <c r="W82" s="2" t="s">
        <v>154</v>
      </c>
      <c r="X82" s="2">
        <v>65</v>
      </c>
      <c r="Y82" s="2" t="s">
        <v>153</v>
      </c>
      <c r="Z82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322</v>
      </c>
      <c r="AA82" s="4">
        <f>Z82/5</f>
        <v>64.400000000000006</v>
      </c>
      <c r="AB82" s="12">
        <v>75</v>
      </c>
    </row>
    <row r="83" spans="1:28" ht="21" customHeight="1" x14ac:dyDescent="0.25">
      <c r="A83" s="3">
        <v>80</v>
      </c>
      <c r="B83" s="1" t="s">
        <v>76</v>
      </c>
      <c r="C83" s="1" t="s">
        <v>77</v>
      </c>
      <c r="D83" s="2">
        <v>75</v>
      </c>
      <c r="E83" s="2" t="s">
        <v>152</v>
      </c>
      <c r="F83" s="2">
        <v>89</v>
      </c>
      <c r="G83" s="2" t="s">
        <v>150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>
        <v>76</v>
      </c>
      <c r="S83" s="2" t="s">
        <v>152</v>
      </c>
      <c r="T83" s="2">
        <v>57</v>
      </c>
      <c r="U83" s="2" t="s">
        <v>153</v>
      </c>
      <c r="V83" s="2">
        <v>80</v>
      </c>
      <c r="W83" s="2" t="s">
        <v>151</v>
      </c>
      <c r="X83" s="2">
        <v>84</v>
      </c>
      <c r="Y83" s="2" t="s">
        <v>150</v>
      </c>
      <c r="Z83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385</v>
      </c>
      <c r="AA83" s="4">
        <f>Z83/5</f>
        <v>77</v>
      </c>
      <c r="AB83" s="13">
        <v>42</v>
      </c>
    </row>
    <row r="84" spans="1:28" ht="21" customHeight="1" x14ac:dyDescent="0.25">
      <c r="A84" s="3">
        <v>81</v>
      </c>
      <c r="B84" s="1" t="s">
        <v>78</v>
      </c>
      <c r="C84" s="1" t="s">
        <v>79</v>
      </c>
      <c r="D84" s="2">
        <v>74</v>
      </c>
      <c r="E84" s="2" t="s">
        <v>152</v>
      </c>
      <c r="F84" s="2">
        <v>84</v>
      </c>
      <c r="G84" s="2" t="s">
        <v>151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>
        <v>63</v>
      </c>
      <c r="S84" s="2" t="s">
        <v>154</v>
      </c>
      <c r="T84" s="2">
        <v>58</v>
      </c>
      <c r="U84" s="2" t="s">
        <v>153</v>
      </c>
      <c r="V84" s="2">
        <v>78</v>
      </c>
      <c r="W84" s="2" t="s">
        <v>152</v>
      </c>
      <c r="X84" s="2">
        <v>70</v>
      </c>
      <c r="Y84" s="2" t="s">
        <v>152</v>
      </c>
      <c r="Z84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364</v>
      </c>
      <c r="AA84" s="4">
        <f>Z84/5</f>
        <v>72.8</v>
      </c>
      <c r="AB84" s="12">
        <v>53</v>
      </c>
    </row>
    <row r="85" spans="1:28" ht="21" customHeight="1" x14ac:dyDescent="0.25">
      <c r="A85" s="8">
        <v>82</v>
      </c>
      <c r="B85" s="9" t="s">
        <v>80</v>
      </c>
      <c r="C85" s="9" t="s">
        <v>81</v>
      </c>
      <c r="D85" s="10">
        <v>92</v>
      </c>
      <c r="E85" s="10" t="s">
        <v>149</v>
      </c>
      <c r="F85" s="10">
        <v>95</v>
      </c>
      <c r="G85" s="10" t="s">
        <v>148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>
        <v>91</v>
      </c>
      <c r="S85" s="10" t="s">
        <v>149</v>
      </c>
      <c r="T85" s="10">
        <v>76</v>
      </c>
      <c r="U85" s="10" t="s">
        <v>150</v>
      </c>
      <c r="V85" s="10">
        <v>94</v>
      </c>
      <c r="W85" s="10" t="s">
        <v>149</v>
      </c>
      <c r="X85" s="10">
        <v>95</v>
      </c>
      <c r="Y85" s="10" t="s">
        <v>148</v>
      </c>
      <c r="Z85" s="2">
        <f>SUM(Table5[[#This Row],[Hindi ]]+Table5[[#This Row],[Eng]]+Table5[[#This Row],[Maths]]+Table5[[#This Row],[Phy]]+Table5[[#This Row],[Chem ]]+Table5[[#This Row],[Bio]]+Table5[[#This Row],[CS]]+Table5[[#This Row],[Acco]]+Table5[[#This Row],[BSt]]+Table5[[#This Row],[Eco.]])</f>
        <v>452</v>
      </c>
      <c r="AA85" s="11">
        <f>Z85/5</f>
        <v>90.4</v>
      </c>
      <c r="AB85" s="13">
        <v>9</v>
      </c>
    </row>
    <row r="86" spans="1:28" x14ac:dyDescent="0.25">
      <c r="A86" s="8"/>
      <c r="B86" s="9"/>
      <c r="C86" s="9" t="s">
        <v>212</v>
      </c>
      <c r="D86" s="10">
        <f>SUBTOTAL(101,Table5[[Hindi ]])</f>
        <v>78.5</v>
      </c>
      <c r="E86" s="10"/>
      <c r="F86" s="10">
        <f>SUBTOTAL(101,Table5[Eng])</f>
        <v>86.878048780487802</v>
      </c>
      <c r="G86" s="10"/>
      <c r="H86" s="10">
        <f>SUBTOTAL(101,Table5[Maths])</f>
        <v>74.61904761904762</v>
      </c>
      <c r="I86" s="10"/>
      <c r="J86" s="10">
        <f>SUBTOTAL(101,Table5[Phy])</f>
        <v>77.317073170731703</v>
      </c>
      <c r="K86" s="10"/>
      <c r="L86" s="10">
        <f>SUBTOTAL(101,Table5[[Chem ]])</f>
        <v>73.317073170731703</v>
      </c>
      <c r="M86" s="10"/>
      <c r="N86" s="10">
        <f>SUBTOTAL(101,Table5[Bio])</f>
        <v>75.25</v>
      </c>
      <c r="O86" s="10"/>
      <c r="P86" s="10">
        <f>SUBTOTAL(101,Table5[CS])</f>
        <v>88.25</v>
      </c>
      <c r="Q86" s="10"/>
      <c r="R86" s="10">
        <f>SUBTOTAL(101,Table5[P.H.E])</f>
        <v>73.670731707317074</v>
      </c>
      <c r="S86" s="10"/>
      <c r="T86" s="10">
        <f>SUBTOTAL(101,Table5[Acco])</f>
        <v>60.512195121951223</v>
      </c>
      <c r="U86" s="10"/>
      <c r="V86" s="10">
        <f>SUBTOTAL(101,Table5[BSt])</f>
        <v>77.341463414634148</v>
      </c>
      <c r="W86" s="10"/>
      <c r="X86" s="10">
        <f>SUBTOTAL(101,Table5[Eco.])</f>
        <v>71.975609756097555</v>
      </c>
      <c r="Y86" s="10"/>
      <c r="Z86" s="10"/>
      <c r="AA86" s="10"/>
      <c r="AB86" s="33"/>
    </row>
    <row r="88" spans="1:28" x14ac:dyDescent="0.25">
      <c r="C88" s="1"/>
      <c r="D88" s="1"/>
      <c r="E88" s="1" t="s">
        <v>145</v>
      </c>
      <c r="F88" s="17"/>
      <c r="G88" s="1" t="s">
        <v>135</v>
      </c>
      <c r="H88" s="17"/>
      <c r="I88" s="1" t="s">
        <v>176</v>
      </c>
      <c r="J88" s="17"/>
      <c r="K88" s="1" t="s">
        <v>140</v>
      </c>
      <c r="L88" s="17"/>
      <c r="M88" s="1" t="s">
        <v>146</v>
      </c>
      <c r="N88" s="17"/>
      <c r="O88" s="1" t="s">
        <v>136</v>
      </c>
      <c r="P88" s="17"/>
      <c r="Q88" s="1" t="s">
        <v>125</v>
      </c>
      <c r="R88" s="17"/>
      <c r="S88" s="1" t="s">
        <v>142</v>
      </c>
      <c r="T88" s="17"/>
      <c r="U88" s="1" t="s">
        <v>143</v>
      </c>
      <c r="V88" s="17"/>
      <c r="W88" s="1" t="s">
        <v>177</v>
      </c>
      <c r="X88" s="17"/>
      <c r="Y88" s="1" t="s">
        <v>178</v>
      </c>
      <c r="Z88" s="20"/>
      <c r="AA88" s="1" t="s">
        <v>137</v>
      </c>
      <c r="AB88" s="35" t="s">
        <v>215</v>
      </c>
    </row>
    <row r="89" spans="1:28" x14ac:dyDescent="0.25">
      <c r="C89" s="1" t="s">
        <v>148</v>
      </c>
      <c r="D89" s="1"/>
      <c r="E89" s="1">
        <f>COUNTIF($E$4:$E$85, C89)</f>
        <v>11</v>
      </c>
      <c r="F89" s="18"/>
      <c r="G89" s="1">
        <f t="shared" ref="G89:G97" si="0">COUNTIF($G$4:$G$85, C89)</f>
        <v>16</v>
      </c>
      <c r="H89" s="18"/>
      <c r="I89" s="1">
        <f t="shared" ref="I89:I97" si="1">COUNTIF($I$4:$I$85, C89)</f>
        <v>4</v>
      </c>
      <c r="J89" s="18"/>
      <c r="K89" s="1">
        <f t="shared" ref="K89:K97" si="2">COUNTIF($K$4:$K$85, C89)</f>
        <v>5</v>
      </c>
      <c r="L89" s="18"/>
      <c r="M89" s="1">
        <f t="shared" ref="M89:M97" si="3">COUNTIF($M$4:$M$85, C89)</f>
        <v>5</v>
      </c>
      <c r="N89" s="18"/>
      <c r="O89" s="1">
        <f t="shared" ref="O89:O97" si="4">COUNTIF($O$4:$O$85, C89)</f>
        <v>0</v>
      </c>
      <c r="P89" s="18"/>
      <c r="Q89" s="1">
        <f t="shared" ref="Q89:Q97" si="5">COUNTIF($Q$4:$Q$85, C89)</f>
        <v>1</v>
      </c>
      <c r="R89" s="18"/>
      <c r="S89" s="1">
        <f t="shared" ref="S89:S97" si="6">COUNTIF($S$4:$S$85, C89)</f>
        <v>7</v>
      </c>
      <c r="T89" s="18"/>
      <c r="U89" s="1">
        <f t="shared" ref="U89:U97" si="7">COUNTIF($U$4:$U$85, C89)</f>
        <v>1</v>
      </c>
      <c r="V89" s="18"/>
      <c r="W89" s="1">
        <f t="shared" ref="W89:W97" si="8">COUNTIF($W$4:$W$85, C89)</f>
        <v>1</v>
      </c>
      <c r="X89" s="18"/>
      <c r="Y89" s="1">
        <f t="shared" ref="Y89:Y97" si="9">COUNTIF($Y$4:$Y$85, C89)</f>
        <v>5</v>
      </c>
      <c r="Z89" s="20"/>
      <c r="AA89" s="1">
        <f>SUM(E89:Y89)</f>
        <v>56</v>
      </c>
      <c r="AB89">
        <f>AA89-S89</f>
        <v>49</v>
      </c>
    </row>
    <row r="90" spans="1:28" x14ac:dyDescent="0.25">
      <c r="C90" s="1" t="s">
        <v>149</v>
      </c>
      <c r="D90" s="1"/>
      <c r="E90" s="1">
        <f t="shared" ref="E90:E97" si="10">COUNTIF($E$4:$E$85, C90)</f>
        <v>8</v>
      </c>
      <c r="F90" s="18"/>
      <c r="G90" s="1">
        <f t="shared" si="0"/>
        <v>10</v>
      </c>
      <c r="H90" s="18"/>
      <c r="I90" s="1">
        <f t="shared" si="1"/>
        <v>2</v>
      </c>
      <c r="J90" s="18"/>
      <c r="K90" s="1">
        <f t="shared" si="2"/>
        <v>4</v>
      </c>
      <c r="L90" s="18"/>
      <c r="M90" s="1">
        <f t="shared" si="3"/>
        <v>4</v>
      </c>
      <c r="N90" s="18"/>
      <c r="O90" s="1">
        <f t="shared" si="4"/>
        <v>3</v>
      </c>
      <c r="P90" s="18"/>
      <c r="Q90" s="1">
        <f t="shared" si="5"/>
        <v>0</v>
      </c>
      <c r="R90" s="18"/>
      <c r="S90" s="1">
        <f t="shared" si="6"/>
        <v>2</v>
      </c>
      <c r="T90" s="18"/>
      <c r="U90" s="1">
        <f t="shared" si="7"/>
        <v>0</v>
      </c>
      <c r="V90" s="18"/>
      <c r="W90" s="1">
        <f t="shared" si="8"/>
        <v>11</v>
      </c>
      <c r="X90" s="18"/>
      <c r="Y90" s="1">
        <f t="shared" si="9"/>
        <v>8</v>
      </c>
      <c r="Z90" s="20"/>
      <c r="AA90" s="1">
        <f t="shared" ref="AA90:AA98" si="11">SUM(E90:Y90)</f>
        <v>52</v>
      </c>
      <c r="AB90">
        <f t="shared" ref="AB90:AB97" si="12">AA90-S90</f>
        <v>50</v>
      </c>
    </row>
    <row r="91" spans="1:28" x14ac:dyDescent="0.25">
      <c r="C91" s="1" t="s">
        <v>150</v>
      </c>
      <c r="D91" s="1"/>
      <c r="E91" s="1">
        <f t="shared" si="10"/>
        <v>14</v>
      </c>
      <c r="F91" s="18"/>
      <c r="G91" s="1">
        <f t="shared" si="0"/>
        <v>18</v>
      </c>
      <c r="H91" s="18"/>
      <c r="I91" s="1">
        <f t="shared" si="1"/>
        <v>1</v>
      </c>
      <c r="J91" s="18"/>
      <c r="K91" s="1">
        <f t="shared" si="2"/>
        <v>1</v>
      </c>
      <c r="L91" s="18"/>
      <c r="M91" s="1">
        <f t="shared" si="3"/>
        <v>0</v>
      </c>
      <c r="N91" s="18"/>
      <c r="O91" s="1">
        <f t="shared" si="4"/>
        <v>1</v>
      </c>
      <c r="P91" s="18"/>
      <c r="Q91" s="1">
        <f t="shared" si="5"/>
        <v>0</v>
      </c>
      <c r="R91" s="18"/>
      <c r="S91" s="1">
        <f t="shared" si="6"/>
        <v>8</v>
      </c>
      <c r="T91" s="18"/>
      <c r="U91" s="1">
        <f t="shared" si="7"/>
        <v>6</v>
      </c>
      <c r="V91" s="18"/>
      <c r="W91" s="1">
        <f t="shared" si="8"/>
        <v>2</v>
      </c>
      <c r="X91" s="18"/>
      <c r="Y91" s="1">
        <f t="shared" si="9"/>
        <v>2</v>
      </c>
      <c r="Z91" s="20"/>
      <c r="AA91" s="1">
        <f t="shared" si="11"/>
        <v>53</v>
      </c>
      <c r="AB91">
        <f t="shared" si="12"/>
        <v>45</v>
      </c>
    </row>
    <row r="92" spans="1:28" x14ac:dyDescent="0.25">
      <c r="C92" s="1" t="s">
        <v>151</v>
      </c>
      <c r="D92" s="1"/>
      <c r="E92" s="1">
        <f t="shared" si="10"/>
        <v>11</v>
      </c>
      <c r="F92" s="18"/>
      <c r="G92" s="1">
        <f t="shared" si="0"/>
        <v>15</v>
      </c>
      <c r="H92" s="18"/>
      <c r="I92" s="1">
        <f t="shared" si="1"/>
        <v>3</v>
      </c>
      <c r="J92" s="18"/>
      <c r="K92" s="1">
        <f t="shared" si="2"/>
        <v>9</v>
      </c>
      <c r="L92" s="18"/>
      <c r="M92" s="1">
        <f t="shared" si="3"/>
        <v>3</v>
      </c>
      <c r="N92" s="18"/>
      <c r="O92" s="1">
        <f t="shared" si="4"/>
        <v>1</v>
      </c>
      <c r="P92" s="18"/>
      <c r="Q92" s="1">
        <f t="shared" si="5"/>
        <v>1</v>
      </c>
      <c r="R92" s="18"/>
      <c r="S92" s="1">
        <f t="shared" si="6"/>
        <v>7</v>
      </c>
      <c r="T92" s="18"/>
      <c r="U92" s="1">
        <f t="shared" si="7"/>
        <v>7</v>
      </c>
      <c r="V92" s="18"/>
      <c r="W92" s="1">
        <f t="shared" si="8"/>
        <v>4</v>
      </c>
      <c r="X92" s="18"/>
      <c r="Y92" s="1">
        <f t="shared" si="9"/>
        <v>3</v>
      </c>
      <c r="Z92" s="20"/>
      <c r="AA92" s="1">
        <f t="shared" si="11"/>
        <v>64</v>
      </c>
      <c r="AB92">
        <f t="shared" si="12"/>
        <v>57</v>
      </c>
    </row>
    <row r="93" spans="1:28" x14ac:dyDescent="0.25">
      <c r="C93" s="1" t="s">
        <v>152</v>
      </c>
      <c r="D93" s="1"/>
      <c r="E93" s="1">
        <f t="shared" si="10"/>
        <v>9</v>
      </c>
      <c r="F93" s="18"/>
      <c r="G93" s="1">
        <f t="shared" si="0"/>
        <v>13</v>
      </c>
      <c r="H93" s="18"/>
      <c r="I93" s="1">
        <f t="shared" si="1"/>
        <v>3</v>
      </c>
      <c r="J93" s="18"/>
      <c r="K93" s="1">
        <f t="shared" si="2"/>
        <v>3</v>
      </c>
      <c r="L93" s="18"/>
      <c r="M93" s="1">
        <f t="shared" si="3"/>
        <v>7</v>
      </c>
      <c r="N93" s="18"/>
      <c r="O93" s="1">
        <f t="shared" si="4"/>
        <v>2</v>
      </c>
      <c r="P93" s="18"/>
      <c r="Q93" s="1">
        <f t="shared" si="5"/>
        <v>2</v>
      </c>
      <c r="R93" s="18"/>
      <c r="S93" s="1">
        <f t="shared" si="6"/>
        <v>20</v>
      </c>
      <c r="T93" s="18"/>
      <c r="U93" s="1">
        <f t="shared" si="7"/>
        <v>3</v>
      </c>
      <c r="V93" s="18"/>
      <c r="W93" s="1">
        <f t="shared" si="8"/>
        <v>8</v>
      </c>
      <c r="X93" s="18"/>
      <c r="Y93" s="1">
        <f t="shared" si="9"/>
        <v>2</v>
      </c>
      <c r="Z93" s="20"/>
      <c r="AA93" s="1">
        <f t="shared" si="11"/>
        <v>72</v>
      </c>
      <c r="AB93">
        <f t="shared" si="12"/>
        <v>52</v>
      </c>
    </row>
    <row r="94" spans="1:28" x14ac:dyDescent="0.25">
      <c r="C94" s="1" t="s">
        <v>153</v>
      </c>
      <c r="D94" s="1"/>
      <c r="E94" s="1">
        <f t="shared" si="10"/>
        <v>12</v>
      </c>
      <c r="F94" s="18"/>
      <c r="G94" s="1">
        <f t="shared" si="0"/>
        <v>10</v>
      </c>
      <c r="H94" s="18"/>
      <c r="I94" s="1">
        <f t="shared" si="1"/>
        <v>4</v>
      </c>
      <c r="J94" s="18"/>
      <c r="K94" s="1">
        <f t="shared" si="2"/>
        <v>10</v>
      </c>
      <c r="L94" s="18"/>
      <c r="M94" s="1">
        <f t="shared" si="3"/>
        <v>4</v>
      </c>
      <c r="N94" s="18"/>
      <c r="O94" s="1">
        <f t="shared" si="4"/>
        <v>6</v>
      </c>
      <c r="P94" s="18"/>
      <c r="Q94" s="1">
        <f t="shared" si="5"/>
        <v>0</v>
      </c>
      <c r="R94" s="18"/>
      <c r="S94" s="1">
        <f t="shared" si="6"/>
        <v>10</v>
      </c>
      <c r="T94" s="18"/>
      <c r="U94" s="1">
        <f t="shared" si="7"/>
        <v>10</v>
      </c>
      <c r="V94" s="18"/>
      <c r="W94" s="1">
        <f t="shared" si="8"/>
        <v>5</v>
      </c>
      <c r="X94" s="18"/>
      <c r="Y94" s="1">
        <f t="shared" si="9"/>
        <v>7</v>
      </c>
      <c r="Z94" s="20"/>
      <c r="AA94" s="1">
        <f t="shared" si="11"/>
        <v>78</v>
      </c>
      <c r="AB94">
        <f t="shared" si="12"/>
        <v>68</v>
      </c>
    </row>
    <row r="95" spans="1:28" x14ac:dyDescent="0.25">
      <c r="C95" s="1" t="s">
        <v>154</v>
      </c>
      <c r="D95" s="1"/>
      <c r="E95" s="1">
        <f t="shared" si="10"/>
        <v>9</v>
      </c>
      <c r="F95" s="18"/>
      <c r="G95" s="1">
        <f t="shared" si="0"/>
        <v>0</v>
      </c>
      <c r="H95" s="18"/>
      <c r="I95" s="1">
        <f t="shared" si="1"/>
        <v>2</v>
      </c>
      <c r="J95" s="18"/>
      <c r="K95" s="1">
        <f t="shared" si="2"/>
        <v>9</v>
      </c>
      <c r="L95" s="18"/>
      <c r="M95" s="1">
        <f t="shared" si="3"/>
        <v>10</v>
      </c>
      <c r="N95" s="18"/>
      <c r="O95" s="1">
        <f t="shared" si="4"/>
        <v>7</v>
      </c>
      <c r="P95" s="18"/>
      <c r="Q95" s="1">
        <f t="shared" si="5"/>
        <v>0</v>
      </c>
      <c r="R95" s="18"/>
      <c r="S95" s="1">
        <f t="shared" si="6"/>
        <v>11</v>
      </c>
      <c r="T95" s="18"/>
      <c r="U95" s="1">
        <f t="shared" si="7"/>
        <v>7</v>
      </c>
      <c r="V95" s="18"/>
      <c r="W95" s="1">
        <f t="shared" si="8"/>
        <v>8</v>
      </c>
      <c r="X95" s="18"/>
      <c r="Y95" s="1">
        <f t="shared" si="9"/>
        <v>11</v>
      </c>
      <c r="Z95" s="20"/>
      <c r="AA95" s="1">
        <f t="shared" si="11"/>
        <v>74</v>
      </c>
      <c r="AB95">
        <f t="shared" si="12"/>
        <v>63</v>
      </c>
    </row>
    <row r="96" spans="1:28" x14ac:dyDescent="0.25">
      <c r="C96" s="1" t="s">
        <v>155</v>
      </c>
      <c r="D96" s="1"/>
      <c r="E96" s="1">
        <f t="shared" si="10"/>
        <v>4</v>
      </c>
      <c r="F96" s="18"/>
      <c r="G96" s="1">
        <f t="shared" si="0"/>
        <v>0</v>
      </c>
      <c r="H96" s="18"/>
      <c r="I96" s="1">
        <f t="shared" si="1"/>
        <v>2</v>
      </c>
      <c r="J96" s="18"/>
      <c r="K96" s="1">
        <f t="shared" si="2"/>
        <v>0</v>
      </c>
      <c r="L96" s="18"/>
      <c r="M96" s="1">
        <f t="shared" si="3"/>
        <v>8</v>
      </c>
      <c r="N96" s="18"/>
      <c r="O96" s="1">
        <f t="shared" si="4"/>
        <v>0</v>
      </c>
      <c r="P96" s="18"/>
      <c r="Q96" s="1">
        <f t="shared" si="5"/>
        <v>0</v>
      </c>
      <c r="R96" s="18"/>
      <c r="S96" s="1">
        <f t="shared" si="6"/>
        <v>17</v>
      </c>
      <c r="T96" s="18"/>
      <c r="U96" s="1">
        <f t="shared" si="7"/>
        <v>7</v>
      </c>
      <c r="V96" s="18"/>
      <c r="W96" s="1">
        <f t="shared" si="8"/>
        <v>2</v>
      </c>
      <c r="X96" s="18"/>
      <c r="Y96" s="1">
        <f t="shared" si="9"/>
        <v>3</v>
      </c>
      <c r="Z96" s="20"/>
      <c r="AA96" s="1">
        <f t="shared" si="11"/>
        <v>43</v>
      </c>
      <c r="AB96">
        <f t="shared" si="12"/>
        <v>26</v>
      </c>
    </row>
    <row r="97" spans="3:28" x14ac:dyDescent="0.25">
      <c r="C97" s="1" t="s">
        <v>156</v>
      </c>
      <c r="D97" s="1"/>
      <c r="E97" s="1">
        <f t="shared" si="10"/>
        <v>0</v>
      </c>
      <c r="F97" s="18"/>
      <c r="G97" s="1">
        <f t="shared" si="0"/>
        <v>0</v>
      </c>
      <c r="H97" s="18"/>
      <c r="I97" s="1">
        <f t="shared" si="1"/>
        <v>0</v>
      </c>
      <c r="J97" s="18"/>
      <c r="K97" s="1">
        <f t="shared" si="2"/>
        <v>0</v>
      </c>
      <c r="L97" s="18"/>
      <c r="M97" s="1">
        <f t="shared" si="3"/>
        <v>0</v>
      </c>
      <c r="N97" s="18"/>
      <c r="O97" s="1">
        <f t="shared" si="4"/>
        <v>0</v>
      </c>
      <c r="P97" s="18"/>
      <c r="Q97" s="1">
        <f t="shared" si="5"/>
        <v>0</v>
      </c>
      <c r="R97" s="18"/>
      <c r="S97" s="1">
        <f t="shared" si="6"/>
        <v>0</v>
      </c>
      <c r="T97" s="18"/>
      <c r="U97" s="1">
        <f t="shared" si="7"/>
        <v>0</v>
      </c>
      <c r="V97" s="18"/>
      <c r="W97" s="1">
        <f t="shared" si="8"/>
        <v>0</v>
      </c>
      <c r="X97" s="18"/>
      <c r="Y97" s="1">
        <f t="shared" si="9"/>
        <v>0</v>
      </c>
      <c r="Z97" s="20"/>
      <c r="AA97" s="1">
        <f t="shared" si="11"/>
        <v>0</v>
      </c>
      <c r="AB97">
        <f t="shared" si="12"/>
        <v>0</v>
      </c>
    </row>
    <row r="98" spans="3:28" x14ac:dyDescent="0.25">
      <c r="C98" s="1" t="s">
        <v>147</v>
      </c>
      <c r="D98" s="1"/>
      <c r="E98" s="1">
        <f>SUM(E89:E97)</f>
        <v>78</v>
      </c>
      <c r="F98" s="18"/>
      <c r="G98" s="1">
        <f>SUM(G89:G97)</f>
        <v>82</v>
      </c>
      <c r="H98" s="18"/>
      <c r="I98" s="1">
        <f>SUM(I89:I97)</f>
        <v>21</v>
      </c>
      <c r="J98" s="18"/>
      <c r="K98" s="1">
        <f>SUM(K89:K97)</f>
        <v>41</v>
      </c>
      <c r="L98" s="18"/>
      <c r="M98" s="1">
        <f>SUM(M89:M97)</f>
        <v>41</v>
      </c>
      <c r="N98" s="18"/>
      <c r="O98" s="1">
        <f>SUM(O89:O97)</f>
        <v>20</v>
      </c>
      <c r="P98" s="18"/>
      <c r="Q98" s="1">
        <f>SUM(Q89:Q97)</f>
        <v>4</v>
      </c>
      <c r="R98" s="18"/>
      <c r="S98" s="1">
        <f>SUM(S89:S97)</f>
        <v>82</v>
      </c>
      <c r="T98" s="18"/>
      <c r="U98" s="1">
        <f>SUM(U89:U97)</f>
        <v>41</v>
      </c>
      <c r="V98" s="18"/>
      <c r="W98" s="1">
        <f>SUM(W89:W97)</f>
        <v>41</v>
      </c>
      <c r="X98" s="18"/>
      <c r="Y98" s="1">
        <f>SUM(Y89:Y97)</f>
        <v>41</v>
      </c>
      <c r="Z98" s="20"/>
      <c r="AA98" s="13">
        <f>SUM(E98:Y98)</f>
        <v>492</v>
      </c>
      <c r="AB98" s="1">
        <f>SUM(F98:Z98)</f>
        <v>414</v>
      </c>
    </row>
    <row r="99" spans="3:28" x14ac:dyDescent="0.25">
      <c r="C99" s="1"/>
      <c r="D99" s="1" t="s">
        <v>157</v>
      </c>
      <c r="E99" s="1">
        <f>8*E89+7*E90+6*E91+5*E92+4*E93+3*E94+2*E95+1*E96</f>
        <v>377</v>
      </c>
      <c r="F99" s="18"/>
      <c r="G99" s="1">
        <f>8*G89+7*G90+6*G91+5*G92+4*G93+3*G94+2*G95+1*G96</f>
        <v>463</v>
      </c>
      <c r="H99" s="18"/>
      <c r="I99" s="1">
        <f>8*I89+7*I90+6*I91+5*I92+4*I93+3*I94+2*I95+1*I96</f>
        <v>97</v>
      </c>
      <c r="J99" s="18"/>
      <c r="K99" s="1">
        <f>8*K89+7*K90+6*K91+5*K92+4*K93+3*K94+2*K95+1*K96</f>
        <v>179</v>
      </c>
      <c r="L99" s="18"/>
      <c r="M99" s="1">
        <f>8*M89+7*M90+6*M91+5*M92+4*M93+3*M94+2*M95+1*M96</f>
        <v>151</v>
      </c>
      <c r="N99" s="18"/>
      <c r="O99" s="1">
        <f>8*O89+7*O90+6*O91+5*O92+4*O93+3*O94+2*O95+1*O96</f>
        <v>72</v>
      </c>
      <c r="P99" s="18"/>
      <c r="Q99" s="1">
        <f>8*Q89+7*Q90+6*Q91+5*Q92+4*Q93+3*Q94+2*Q95+1*Q96</f>
        <v>21</v>
      </c>
      <c r="R99" s="18"/>
      <c r="S99" s="1">
        <f>8*S89+7*S90+6*S91+5*S92+4*S93+3*S94+2*S95+1*S96</f>
        <v>302</v>
      </c>
      <c r="T99" s="18"/>
      <c r="U99" s="1">
        <f>8*U89+7*U90+6*U91+5*U92+4*U93+3*U94+2*U95+1*U96</f>
        <v>142</v>
      </c>
      <c r="V99" s="18"/>
      <c r="W99" s="1">
        <f>8*W89+7*W90+6*W91+5*W92+4*W93+3*W94+2*W95+1*W96</f>
        <v>182</v>
      </c>
      <c r="X99" s="18"/>
      <c r="Y99" s="1">
        <f>8*Y89+7*Y90+6*Y91+5*Y92+4*Y93+3*Y94+2*Y95+1*Y96</f>
        <v>177</v>
      </c>
      <c r="Z99" s="20"/>
      <c r="AA99" s="1">
        <f>8*AA89+7*AA90+6*AA91+5*AA92+4*AA93+3*AA94+2*AA95+1*AA96</f>
        <v>2163</v>
      </c>
      <c r="AB99" s="1">
        <f>8*AB89+7*AB90+6*AB91+5*AB92+4*AB93+3*AB94+2*AB95+1*AB96</f>
        <v>1861</v>
      </c>
    </row>
    <row r="100" spans="3:28" x14ac:dyDescent="0.25">
      <c r="C100" s="1"/>
      <c r="D100" s="1" t="s">
        <v>158</v>
      </c>
      <c r="E100" s="1">
        <f>E99/E98*100/8</f>
        <v>60.416666666666664</v>
      </c>
      <c r="F100" s="19"/>
      <c r="G100" s="1">
        <f>G99/G98*100/8</f>
        <v>70.579268292682926</v>
      </c>
      <c r="H100" s="19"/>
      <c r="I100" s="1">
        <f>I99/I98*100/8</f>
        <v>57.738095238095234</v>
      </c>
      <c r="J100" s="19"/>
      <c r="K100" s="1">
        <f>K99/K98*100/8</f>
        <v>54.573170731707322</v>
      </c>
      <c r="L100" s="19"/>
      <c r="M100" s="1">
        <f>M99/M98*100/8</f>
        <v>46.036585365853661</v>
      </c>
      <c r="N100" s="19"/>
      <c r="O100" s="1">
        <f>O99/O98*100/8</f>
        <v>45</v>
      </c>
      <c r="P100" s="19"/>
      <c r="Q100" s="1">
        <f>Q99/Q98*100/8</f>
        <v>65.625</v>
      </c>
      <c r="R100" s="19"/>
      <c r="S100" s="1">
        <f>S99/S98*100/8</f>
        <v>46.036585365853661</v>
      </c>
      <c r="T100" s="19"/>
      <c r="U100" s="1">
        <f>U99/U98*100/8</f>
        <v>43.292682926829265</v>
      </c>
      <c r="V100" s="19"/>
      <c r="W100" s="1">
        <f>W99/W98*100/8</f>
        <v>55.487804878048784</v>
      </c>
      <c r="X100" s="19"/>
      <c r="Y100" s="1">
        <f>Y99/Y98*100/8</f>
        <v>53.963414634146346</v>
      </c>
      <c r="Z100" s="20"/>
      <c r="AA100" s="34">
        <f>AA99/AA98*100/8</f>
        <v>54.954268292682926</v>
      </c>
      <c r="AB100" s="1">
        <f>AB99/AB98*100/8</f>
        <v>56.189613526570049</v>
      </c>
    </row>
  </sheetData>
  <sortState ref="AC4:AE85">
    <sortCondition descending="1" ref="AE4:AE85"/>
  </sortState>
  <mergeCells count="13">
    <mergeCell ref="A2:AB2"/>
    <mergeCell ref="A1:AB1"/>
    <mergeCell ref="F88:F100"/>
    <mergeCell ref="H88:H100"/>
    <mergeCell ref="J88:J100"/>
    <mergeCell ref="L88:L100"/>
    <mergeCell ref="N88:N100"/>
    <mergeCell ref="P88:P100"/>
    <mergeCell ref="R88:R100"/>
    <mergeCell ref="T88:T100"/>
    <mergeCell ref="V88:V100"/>
    <mergeCell ref="X88:X100"/>
    <mergeCell ref="Z88:Z100"/>
  </mergeCells>
  <pageMargins left="0.7" right="0.7" top="0.75" bottom="0.75" header="0.3" footer="0.3"/>
  <pageSetup paperSize="9" scale="75" orientation="landscape" horizontalDpi="4294967293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926C5-9AAC-4C6A-9795-79134FCB2E80}">
  <dimension ref="A1:X17"/>
  <sheetViews>
    <sheetView tabSelected="1" workbookViewId="0">
      <selection activeCell="E22" sqref="E22"/>
    </sheetView>
  </sheetViews>
  <sheetFormatPr defaultRowHeight="15" x14ac:dyDescent="0.25"/>
  <sheetData>
    <row r="1" spans="1:24" ht="18.75" x14ac:dyDescent="0.3">
      <c r="A1" s="21" t="s">
        <v>213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4" x14ac:dyDescent="0.25">
      <c r="A2" s="22" t="s">
        <v>179</v>
      </c>
      <c r="B2" s="22" t="s">
        <v>180</v>
      </c>
      <c r="C2" s="22" t="s">
        <v>181</v>
      </c>
      <c r="D2" s="22" t="s">
        <v>182</v>
      </c>
      <c r="E2" s="22" t="s">
        <v>183</v>
      </c>
      <c r="F2" s="22" t="s">
        <v>184</v>
      </c>
      <c r="G2" s="22" t="s">
        <v>185</v>
      </c>
      <c r="H2" s="22" t="s">
        <v>186</v>
      </c>
      <c r="I2" s="22" t="s">
        <v>187</v>
      </c>
      <c r="J2" s="22" t="s">
        <v>188</v>
      </c>
      <c r="K2" s="22" t="s">
        <v>189</v>
      </c>
      <c r="L2" s="22" t="s">
        <v>148</v>
      </c>
      <c r="M2" s="22" t="s">
        <v>149</v>
      </c>
      <c r="N2" s="22" t="s">
        <v>150</v>
      </c>
      <c r="O2" s="22" t="s">
        <v>151</v>
      </c>
      <c r="P2" s="22" t="s">
        <v>152</v>
      </c>
      <c r="Q2" s="22" t="s">
        <v>153</v>
      </c>
      <c r="R2" s="22" t="s">
        <v>154</v>
      </c>
      <c r="S2" s="22" t="s">
        <v>155</v>
      </c>
      <c r="T2" s="22" t="s">
        <v>156</v>
      </c>
      <c r="U2" s="22" t="s">
        <v>190</v>
      </c>
      <c r="V2" s="22" t="s">
        <v>191</v>
      </c>
      <c r="W2" s="22" t="s">
        <v>158</v>
      </c>
      <c r="X2" s="22" t="s">
        <v>192</v>
      </c>
    </row>
    <row r="3" spans="1:24" x14ac:dyDescent="0.25">
      <c r="A3" s="23">
        <v>82</v>
      </c>
      <c r="B3" s="23">
        <v>82</v>
      </c>
      <c r="C3" s="23">
        <v>0</v>
      </c>
      <c r="D3" s="23">
        <v>0</v>
      </c>
      <c r="E3" s="23">
        <v>100</v>
      </c>
      <c r="F3" s="23">
        <v>0</v>
      </c>
      <c r="G3" s="23">
        <v>0</v>
      </c>
      <c r="H3" s="23">
        <v>2</v>
      </c>
      <c r="I3" s="23">
        <v>33</v>
      </c>
      <c r="J3" s="23">
        <v>36</v>
      </c>
      <c r="K3" s="23">
        <v>11</v>
      </c>
      <c r="L3" s="31">
        <v>56</v>
      </c>
      <c r="M3" s="31">
        <v>52</v>
      </c>
      <c r="N3" s="31">
        <v>53</v>
      </c>
      <c r="O3" s="31">
        <v>64</v>
      </c>
      <c r="P3" s="31">
        <v>72</v>
      </c>
      <c r="Q3" s="31">
        <v>78</v>
      </c>
      <c r="R3" s="31">
        <v>74</v>
      </c>
      <c r="S3" s="31">
        <v>43</v>
      </c>
      <c r="T3" s="31">
        <v>0</v>
      </c>
      <c r="U3" s="31">
        <f>SUM(L3:T3)</f>
        <v>492</v>
      </c>
      <c r="V3" s="31">
        <f>8*L3+7*M3+6*N3+5*O3+4*P3+3*Q3+2*R3+1*S3</f>
        <v>2163</v>
      </c>
      <c r="W3" s="23">
        <f>V3/U3*100/8</f>
        <v>54.954268292682926</v>
      </c>
      <c r="X3" s="23">
        <v>76.709999999999994</v>
      </c>
    </row>
    <row r="4" spans="1:24" ht="18.75" x14ac:dyDescent="0.25">
      <c r="A4" s="24"/>
      <c r="B4" s="28" t="s">
        <v>214</v>
      </c>
      <c r="C4" s="28"/>
      <c r="D4" s="28"/>
      <c r="E4" s="28"/>
      <c r="F4" s="28"/>
      <c r="G4" s="28"/>
      <c r="H4" s="28"/>
      <c r="I4" s="28"/>
      <c r="J4" s="24"/>
      <c r="K4" s="24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24"/>
      <c r="X4" s="24"/>
    </row>
    <row r="5" spans="1:24" ht="18.75" x14ac:dyDescent="0.25">
      <c r="A5" s="24"/>
      <c r="B5" s="29" t="s">
        <v>216</v>
      </c>
      <c r="C5" s="29"/>
      <c r="D5" s="29"/>
      <c r="E5" s="29"/>
      <c r="F5" s="29"/>
      <c r="G5" s="29"/>
      <c r="H5" s="29"/>
      <c r="I5" s="29"/>
      <c r="J5" s="24"/>
      <c r="K5" s="24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24"/>
      <c r="X5" s="24"/>
    </row>
    <row r="6" spans="1:24" x14ac:dyDescent="0.25">
      <c r="A6" s="25" t="s">
        <v>193</v>
      </c>
      <c r="B6" s="25"/>
      <c r="C6" s="22" t="s">
        <v>194</v>
      </c>
      <c r="D6" s="22" t="s">
        <v>179</v>
      </c>
      <c r="E6" s="22" t="s">
        <v>180</v>
      </c>
      <c r="F6" s="22" t="s">
        <v>195</v>
      </c>
      <c r="G6" s="22" t="s">
        <v>148</v>
      </c>
      <c r="H6" s="22" t="s">
        <v>149</v>
      </c>
      <c r="I6" s="22" t="s">
        <v>150</v>
      </c>
      <c r="J6" s="22" t="s">
        <v>151</v>
      </c>
      <c r="K6" s="22" t="s">
        <v>152</v>
      </c>
      <c r="L6" s="22" t="s">
        <v>153</v>
      </c>
      <c r="M6" s="22" t="s">
        <v>154</v>
      </c>
      <c r="N6" s="22" t="s">
        <v>155</v>
      </c>
      <c r="O6" s="22" t="s">
        <v>156</v>
      </c>
      <c r="P6" s="22" t="s">
        <v>196</v>
      </c>
      <c r="Q6" s="22" t="s">
        <v>197</v>
      </c>
      <c r="R6" s="22" t="s">
        <v>198</v>
      </c>
      <c r="S6" s="22" t="s">
        <v>199</v>
      </c>
      <c r="T6" s="22" t="s">
        <v>200</v>
      </c>
      <c r="U6" s="22" t="s">
        <v>189</v>
      </c>
      <c r="V6" s="22" t="s">
        <v>191</v>
      </c>
      <c r="W6" s="22" t="s">
        <v>158</v>
      </c>
      <c r="X6" s="22" t="s">
        <v>192</v>
      </c>
    </row>
    <row r="7" spans="1:24" x14ac:dyDescent="0.25">
      <c r="A7" s="26" t="s">
        <v>201</v>
      </c>
      <c r="B7" s="26"/>
      <c r="C7" s="23">
        <v>301</v>
      </c>
      <c r="D7" s="23">
        <v>82</v>
      </c>
      <c r="E7" s="23">
        <v>82</v>
      </c>
      <c r="F7" s="23">
        <v>100</v>
      </c>
      <c r="G7" s="23">
        <v>16</v>
      </c>
      <c r="H7" s="23">
        <v>10</v>
      </c>
      <c r="I7" s="23">
        <v>18</v>
      </c>
      <c r="J7" s="23">
        <v>15</v>
      </c>
      <c r="K7" s="23">
        <v>13</v>
      </c>
      <c r="L7" s="23">
        <v>10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7</v>
      </c>
      <c r="T7" s="23">
        <v>41</v>
      </c>
      <c r="U7" s="23">
        <v>34</v>
      </c>
      <c r="V7" s="23">
        <f>8*G7+7*H7+6*I7+5*J7+4*K7+3*L7+2*M7+1*N7</f>
        <v>463</v>
      </c>
      <c r="W7" s="23">
        <f>V7/D7*100/8</f>
        <v>70.579268292682926</v>
      </c>
      <c r="X7" s="23">
        <v>86.88</v>
      </c>
    </row>
    <row r="8" spans="1:24" x14ac:dyDescent="0.25">
      <c r="A8" s="27" t="s">
        <v>202</v>
      </c>
      <c r="B8" s="27"/>
      <c r="C8" s="30">
        <v>302</v>
      </c>
      <c r="D8" s="30">
        <v>78</v>
      </c>
      <c r="E8" s="30">
        <v>78</v>
      </c>
      <c r="F8" s="30">
        <v>100</v>
      </c>
      <c r="G8" s="30">
        <v>11</v>
      </c>
      <c r="H8" s="30">
        <v>8</v>
      </c>
      <c r="I8" s="30">
        <v>14</v>
      </c>
      <c r="J8" s="30">
        <v>11</v>
      </c>
      <c r="K8" s="30">
        <v>9</v>
      </c>
      <c r="L8" s="30">
        <v>12</v>
      </c>
      <c r="M8" s="30">
        <v>9</v>
      </c>
      <c r="N8" s="30">
        <v>4</v>
      </c>
      <c r="O8" s="30">
        <v>0</v>
      </c>
      <c r="P8" s="30">
        <v>0</v>
      </c>
      <c r="Q8" s="30">
        <v>0</v>
      </c>
      <c r="R8" s="30">
        <v>2</v>
      </c>
      <c r="S8" s="30">
        <v>27</v>
      </c>
      <c r="T8" s="30">
        <v>33</v>
      </c>
      <c r="U8" s="30">
        <v>16</v>
      </c>
      <c r="V8" s="30">
        <f>8*G8+7*H8+6*I8+5*J8+4*K8+3*L8+2*M8+1*N8</f>
        <v>377</v>
      </c>
      <c r="W8" s="30">
        <f>V8/D8*100/8</f>
        <v>60.416666666666664</v>
      </c>
      <c r="X8" s="30">
        <v>78.5</v>
      </c>
    </row>
    <row r="9" spans="1:24" x14ac:dyDescent="0.25">
      <c r="A9" s="26" t="s">
        <v>203</v>
      </c>
      <c r="B9" s="26"/>
      <c r="C9" s="23">
        <v>44</v>
      </c>
      <c r="D9" s="23">
        <v>20</v>
      </c>
      <c r="E9" s="23">
        <v>20</v>
      </c>
      <c r="F9" s="23">
        <v>100</v>
      </c>
      <c r="G9" s="23">
        <v>0</v>
      </c>
      <c r="H9" s="23">
        <v>3</v>
      </c>
      <c r="I9" s="23">
        <v>1</v>
      </c>
      <c r="J9" s="23">
        <v>1</v>
      </c>
      <c r="K9" s="23">
        <v>2</v>
      </c>
      <c r="L9" s="23">
        <v>6</v>
      </c>
      <c r="M9" s="23">
        <v>7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11</v>
      </c>
      <c r="T9" s="23">
        <v>5</v>
      </c>
      <c r="U9" s="23">
        <v>4</v>
      </c>
      <c r="V9" s="23">
        <f t="shared" ref="V9:V17" si="0">8*G9+7*H9+6*I9+5*J9+4*K9+3*L9+2*M9+1*N9</f>
        <v>72</v>
      </c>
      <c r="W9" s="23">
        <f t="shared" ref="W9:W17" si="1">V9/D9*100/8</f>
        <v>45</v>
      </c>
      <c r="X9" s="23">
        <v>75.25</v>
      </c>
    </row>
    <row r="10" spans="1:24" x14ac:dyDescent="0.25">
      <c r="A10" s="27" t="s">
        <v>204</v>
      </c>
      <c r="B10" s="27"/>
      <c r="C10" s="30">
        <v>42</v>
      </c>
      <c r="D10" s="30">
        <v>41</v>
      </c>
      <c r="E10" s="30">
        <v>41</v>
      </c>
      <c r="F10" s="30">
        <v>100</v>
      </c>
      <c r="G10" s="30">
        <v>5</v>
      </c>
      <c r="H10" s="30">
        <v>4</v>
      </c>
      <c r="I10" s="30">
        <v>1</v>
      </c>
      <c r="J10" s="30">
        <v>9</v>
      </c>
      <c r="K10" s="30">
        <v>3</v>
      </c>
      <c r="L10" s="30">
        <v>10</v>
      </c>
      <c r="M10" s="30">
        <v>9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19</v>
      </c>
      <c r="T10" s="30">
        <v>14</v>
      </c>
      <c r="U10" s="30">
        <v>8</v>
      </c>
      <c r="V10" s="30">
        <f t="shared" si="0"/>
        <v>179</v>
      </c>
      <c r="W10" s="30">
        <f t="shared" si="1"/>
        <v>54.573170731707322</v>
      </c>
      <c r="X10" s="30">
        <v>77.33</v>
      </c>
    </row>
    <row r="11" spans="1:24" x14ac:dyDescent="0.25">
      <c r="A11" s="26" t="s">
        <v>205</v>
      </c>
      <c r="B11" s="26"/>
      <c r="C11" s="23">
        <v>43</v>
      </c>
      <c r="D11" s="23">
        <v>41</v>
      </c>
      <c r="E11" s="23">
        <v>41</v>
      </c>
      <c r="F11" s="23">
        <v>100</v>
      </c>
      <c r="G11" s="23">
        <v>5</v>
      </c>
      <c r="H11" s="23">
        <v>4</v>
      </c>
      <c r="I11" s="23">
        <v>0</v>
      </c>
      <c r="J11" s="23">
        <v>3</v>
      </c>
      <c r="K11" s="23">
        <v>7</v>
      </c>
      <c r="L11" s="23">
        <v>4</v>
      </c>
      <c r="M11" s="23">
        <v>10</v>
      </c>
      <c r="N11" s="23">
        <v>8</v>
      </c>
      <c r="O11" s="23">
        <v>0</v>
      </c>
      <c r="P11" s="23">
        <v>0</v>
      </c>
      <c r="Q11" s="23">
        <v>0</v>
      </c>
      <c r="R11" s="23">
        <v>3</v>
      </c>
      <c r="S11" s="23">
        <v>21</v>
      </c>
      <c r="T11" s="23">
        <v>8</v>
      </c>
      <c r="U11" s="23">
        <v>9</v>
      </c>
      <c r="V11" s="23">
        <f t="shared" si="0"/>
        <v>151</v>
      </c>
      <c r="W11" s="23">
        <f t="shared" si="1"/>
        <v>46.036585365853661</v>
      </c>
      <c r="X11" s="23">
        <v>73.319999999999993</v>
      </c>
    </row>
    <row r="12" spans="1:24" x14ac:dyDescent="0.25">
      <c r="A12" s="27" t="s">
        <v>206</v>
      </c>
      <c r="B12" s="27"/>
      <c r="C12" s="30">
        <v>48</v>
      </c>
      <c r="D12" s="30">
        <v>82</v>
      </c>
      <c r="E12" s="30">
        <v>82</v>
      </c>
      <c r="F12" s="30">
        <v>100</v>
      </c>
      <c r="G12" s="30">
        <v>7</v>
      </c>
      <c r="H12" s="30">
        <v>2</v>
      </c>
      <c r="I12" s="30">
        <v>8</v>
      </c>
      <c r="J12" s="30">
        <v>7</v>
      </c>
      <c r="K12" s="30">
        <v>20</v>
      </c>
      <c r="L12" s="30">
        <v>10</v>
      </c>
      <c r="M12" s="30">
        <v>11</v>
      </c>
      <c r="N12" s="30">
        <v>17</v>
      </c>
      <c r="O12" s="30">
        <v>0</v>
      </c>
      <c r="P12" s="30">
        <v>0</v>
      </c>
      <c r="Q12" s="30">
        <v>0</v>
      </c>
      <c r="R12" s="30">
        <v>14</v>
      </c>
      <c r="S12" s="30">
        <v>24</v>
      </c>
      <c r="T12" s="30">
        <v>36</v>
      </c>
      <c r="U12" s="30">
        <v>8</v>
      </c>
      <c r="V12" s="30">
        <f t="shared" si="0"/>
        <v>302</v>
      </c>
      <c r="W12" s="30">
        <f t="shared" si="1"/>
        <v>46.036585365853661</v>
      </c>
      <c r="X12" s="30">
        <v>73.67</v>
      </c>
    </row>
    <row r="13" spans="1:24" x14ac:dyDescent="0.25">
      <c r="A13" s="26" t="s">
        <v>207</v>
      </c>
      <c r="B13" s="26"/>
      <c r="C13" s="23">
        <v>83</v>
      </c>
      <c r="D13" s="23">
        <v>4</v>
      </c>
      <c r="E13" s="23">
        <v>4</v>
      </c>
      <c r="F13" s="23">
        <v>100</v>
      </c>
      <c r="G13" s="23">
        <v>1</v>
      </c>
      <c r="H13" s="23">
        <v>0</v>
      </c>
      <c r="I13" s="23">
        <v>0</v>
      </c>
      <c r="J13" s="23">
        <v>1</v>
      </c>
      <c r="K13" s="23">
        <v>2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3</v>
      </c>
      <c r="U13" s="23">
        <v>1</v>
      </c>
      <c r="V13" s="23">
        <f t="shared" si="0"/>
        <v>21</v>
      </c>
      <c r="W13" s="23">
        <f t="shared" si="1"/>
        <v>65.625</v>
      </c>
      <c r="X13" s="23">
        <v>88.25</v>
      </c>
    </row>
    <row r="14" spans="1:24" x14ac:dyDescent="0.25">
      <c r="A14" s="27" t="s">
        <v>208</v>
      </c>
      <c r="B14" s="27"/>
      <c r="C14" s="30">
        <v>41</v>
      </c>
      <c r="D14" s="30">
        <v>21</v>
      </c>
      <c r="E14" s="30">
        <v>21</v>
      </c>
      <c r="F14" s="30">
        <v>100</v>
      </c>
      <c r="G14" s="30">
        <v>4</v>
      </c>
      <c r="H14" s="30">
        <v>2</v>
      </c>
      <c r="I14" s="30">
        <v>1</v>
      </c>
      <c r="J14" s="30">
        <v>3</v>
      </c>
      <c r="K14" s="30">
        <v>3</v>
      </c>
      <c r="L14" s="30">
        <v>4</v>
      </c>
      <c r="M14" s="30">
        <v>2</v>
      </c>
      <c r="N14" s="30">
        <v>2</v>
      </c>
      <c r="O14" s="30">
        <v>0</v>
      </c>
      <c r="P14" s="30">
        <v>0</v>
      </c>
      <c r="Q14" s="30">
        <v>0</v>
      </c>
      <c r="R14" s="30">
        <v>3</v>
      </c>
      <c r="S14" s="30">
        <v>8</v>
      </c>
      <c r="T14" s="30">
        <v>6</v>
      </c>
      <c r="U14" s="30">
        <v>4</v>
      </c>
      <c r="V14" s="30">
        <f t="shared" si="0"/>
        <v>97</v>
      </c>
      <c r="W14" s="30">
        <f t="shared" si="1"/>
        <v>57.738095238095234</v>
      </c>
      <c r="X14" s="30">
        <v>74.62</v>
      </c>
    </row>
    <row r="15" spans="1:24" x14ac:dyDescent="0.25">
      <c r="A15" s="26" t="s">
        <v>209</v>
      </c>
      <c r="B15" s="26"/>
      <c r="C15" s="23">
        <v>30</v>
      </c>
      <c r="D15" s="23">
        <v>41</v>
      </c>
      <c r="E15" s="23">
        <v>41</v>
      </c>
      <c r="F15" s="23">
        <v>100</v>
      </c>
      <c r="G15" s="23">
        <v>5</v>
      </c>
      <c r="H15" s="23">
        <v>8</v>
      </c>
      <c r="I15" s="23">
        <v>2</v>
      </c>
      <c r="J15" s="23">
        <v>3</v>
      </c>
      <c r="K15" s="23">
        <v>2</v>
      </c>
      <c r="L15" s="23">
        <v>7</v>
      </c>
      <c r="M15" s="23">
        <v>11</v>
      </c>
      <c r="N15" s="23">
        <v>3</v>
      </c>
      <c r="O15" s="23">
        <v>0</v>
      </c>
      <c r="P15" s="23">
        <v>0</v>
      </c>
      <c r="Q15" s="23">
        <v>0</v>
      </c>
      <c r="R15" s="23">
        <v>14</v>
      </c>
      <c r="S15" s="23">
        <v>9</v>
      </c>
      <c r="T15" s="23">
        <v>9</v>
      </c>
      <c r="U15" s="23">
        <v>9</v>
      </c>
      <c r="V15" s="23">
        <f t="shared" si="0"/>
        <v>177</v>
      </c>
      <c r="W15" s="23">
        <f t="shared" si="1"/>
        <v>53.963414634146346</v>
      </c>
      <c r="X15" s="23">
        <v>71.98</v>
      </c>
    </row>
    <row r="16" spans="1:24" x14ac:dyDescent="0.25">
      <c r="A16" s="27" t="s">
        <v>210</v>
      </c>
      <c r="B16" s="27"/>
      <c r="C16" s="30">
        <v>54</v>
      </c>
      <c r="D16" s="30">
        <v>41</v>
      </c>
      <c r="E16" s="30">
        <v>41</v>
      </c>
      <c r="F16" s="30">
        <v>100</v>
      </c>
      <c r="G16" s="30">
        <v>1</v>
      </c>
      <c r="H16" s="30">
        <v>11</v>
      </c>
      <c r="I16" s="30">
        <v>2</v>
      </c>
      <c r="J16" s="30">
        <v>4</v>
      </c>
      <c r="K16" s="30">
        <v>8</v>
      </c>
      <c r="L16" s="30">
        <v>5</v>
      </c>
      <c r="M16" s="30">
        <v>8</v>
      </c>
      <c r="N16" s="30">
        <v>2</v>
      </c>
      <c r="O16" s="30">
        <v>0</v>
      </c>
      <c r="P16" s="30">
        <v>0</v>
      </c>
      <c r="Q16" s="30">
        <v>0</v>
      </c>
      <c r="R16" s="30">
        <v>1</v>
      </c>
      <c r="S16" s="30">
        <v>17</v>
      </c>
      <c r="T16" s="30">
        <v>11</v>
      </c>
      <c r="U16" s="30">
        <v>12</v>
      </c>
      <c r="V16" s="30">
        <f t="shared" si="0"/>
        <v>182</v>
      </c>
      <c r="W16" s="30">
        <f t="shared" si="1"/>
        <v>55.487804878048784</v>
      </c>
      <c r="X16" s="30">
        <v>77.34</v>
      </c>
    </row>
    <row r="17" spans="1:24" x14ac:dyDescent="0.25">
      <c r="A17" s="26" t="s">
        <v>211</v>
      </c>
      <c r="B17" s="26"/>
      <c r="C17" s="23">
        <v>55</v>
      </c>
      <c r="D17" s="23">
        <v>41</v>
      </c>
      <c r="E17" s="23">
        <v>41</v>
      </c>
      <c r="F17" s="23">
        <v>100</v>
      </c>
      <c r="G17" s="23">
        <v>1</v>
      </c>
      <c r="H17" s="23">
        <v>0</v>
      </c>
      <c r="I17" s="23">
        <v>6</v>
      </c>
      <c r="J17" s="23">
        <v>7</v>
      </c>
      <c r="K17" s="23">
        <v>3</v>
      </c>
      <c r="L17" s="23">
        <v>10</v>
      </c>
      <c r="M17" s="23">
        <v>7</v>
      </c>
      <c r="N17" s="23">
        <v>7</v>
      </c>
      <c r="O17" s="23">
        <v>0</v>
      </c>
      <c r="P17" s="23">
        <v>0</v>
      </c>
      <c r="Q17" s="23">
        <v>5</v>
      </c>
      <c r="R17" s="23">
        <v>19</v>
      </c>
      <c r="S17" s="23">
        <v>11</v>
      </c>
      <c r="T17" s="23">
        <v>5</v>
      </c>
      <c r="U17" s="23">
        <v>1</v>
      </c>
      <c r="V17" s="23">
        <f t="shared" si="0"/>
        <v>142</v>
      </c>
      <c r="W17" s="23">
        <f t="shared" si="1"/>
        <v>43.292682926829265</v>
      </c>
      <c r="X17" s="23">
        <v>60.59</v>
      </c>
    </row>
  </sheetData>
  <mergeCells count="15">
    <mergeCell ref="A13:B13"/>
    <mergeCell ref="A14:B14"/>
    <mergeCell ref="A15:B15"/>
    <mergeCell ref="A16:B16"/>
    <mergeCell ref="A17:B17"/>
    <mergeCell ref="A1:X1"/>
    <mergeCell ref="B4:I4"/>
    <mergeCell ref="B5:I5"/>
    <mergeCell ref="A6:B6"/>
    <mergeCell ref="A7:B7"/>
    <mergeCell ref="A8:B8"/>
    <mergeCell ref="A9:B9"/>
    <mergeCell ref="A10:B10"/>
    <mergeCell ref="A11:B11"/>
    <mergeCell ref="A12:B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6F44D-C204-4C3F-AF2D-2B508867F826}">
  <sheetPr>
    <pageSetUpPr fitToPage="1"/>
  </sheetPr>
  <dimension ref="A1:AB54"/>
  <sheetViews>
    <sheetView topLeftCell="C1" zoomScale="115" zoomScaleNormal="115" workbookViewId="0">
      <pane xSplit="1" ySplit="3" topLeftCell="D4" activePane="bottomRight" state="frozen"/>
      <selection activeCell="C1" sqref="C1"/>
      <selection pane="topRight" activeCell="D1" sqref="D1"/>
      <selection pane="bottomLeft" activeCell="C4" sqref="C4"/>
      <selection pane="bottomRight" activeCell="M47" sqref="M47"/>
    </sheetView>
  </sheetViews>
  <sheetFormatPr defaultRowHeight="15" x14ac:dyDescent="0.25"/>
  <cols>
    <col min="1" max="1" width="7.140625" bestFit="1" customWidth="1"/>
    <col min="2" max="2" width="10.140625" bestFit="1" customWidth="1"/>
    <col min="3" max="3" width="26.7109375" bestFit="1" customWidth="1"/>
    <col min="4" max="4" width="8.42578125" bestFit="1" customWidth="1"/>
    <col min="5" max="5" width="8.42578125" customWidth="1"/>
    <col min="6" max="6" width="6.42578125" bestFit="1" customWidth="1"/>
    <col min="7" max="7" width="6.42578125" customWidth="1"/>
    <col min="8" max="8" width="8.85546875" bestFit="1" customWidth="1"/>
    <col min="9" max="9" width="8.85546875" customWidth="1"/>
    <col min="10" max="10" width="6.5703125" bestFit="1" customWidth="1"/>
    <col min="11" max="11" width="6.5703125" customWidth="1"/>
    <col min="12" max="12" width="8.85546875" bestFit="1" customWidth="1"/>
    <col min="13" max="13" width="8.85546875" customWidth="1"/>
    <col min="14" max="14" width="6.140625" bestFit="1" customWidth="1"/>
    <col min="15" max="15" width="6.140625" customWidth="1"/>
    <col min="16" max="16" width="6.140625" bestFit="1" customWidth="1"/>
    <col min="17" max="17" width="6.140625" customWidth="1"/>
    <col min="18" max="18" width="7.85546875" bestFit="1" customWidth="1"/>
    <col min="19" max="19" width="7.85546875" customWidth="1"/>
    <col min="20" max="20" width="7.42578125" bestFit="1" customWidth="1"/>
    <col min="21" max="21" width="7.42578125" customWidth="1"/>
    <col min="22" max="22" width="6.140625" bestFit="1" customWidth="1"/>
    <col min="23" max="23" width="6.140625" customWidth="1"/>
    <col min="24" max="24" width="6.85546875" bestFit="1" customWidth="1"/>
    <col min="25" max="25" width="6.85546875" customWidth="1"/>
    <col min="26" max="26" width="7.7109375" bestFit="1" customWidth="1"/>
    <col min="27" max="27" width="6.28515625" bestFit="1" customWidth="1"/>
    <col min="28" max="28" width="7.5703125" bestFit="1" customWidth="1"/>
    <col min="29" max="29" width="10.140625" bestFit="1" customWidth="1"/>
    <col min="30" max="30" width="26.7109375" bestFit="1" customWidth="1"/>
    <col min="31" max="31" width="12.28515625" bestFit="1" customWidth="1"/>
  </cols>
  <sheetData>
    <row r="1" spans="1:28" ht="26.25" x14ac:dyDescent="0.4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</row>
    <row r="2" spans="1:28" ht="21" x14ac:dyDescent="0.35">
      <c r="A2" s="15" t="s">
        <v>141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21" customHeight="1" x14ac:dyDescent="0.25">
      <c r="A3" s="5" t="s">
        <v>132</v>
      </c>
      <c r="B3" s="6" t="s">
        <v>133</v>
      </c>
      <c r="C3" s="6" t="s">
        <v>130</v>
      </c>
      <c r="D3" s="6" t="s">
        <v>123</v>
      </c>
      <c r="E3" s="6" t="s">
        <v>159</v>
      </c>
      <c r="F3" s="6" t="s">
        <v>135</v>
      </c>
      <c r="G3" s="6" t="s">
        <v>160</v>
      </c>
      <c r="H3" s="6" t="s">
        <v>124</v>
      </c>
      <c r="I3" s="6" t="s">
        <v>161</v>
      </c>
      <c r="J3" s="6" t="s">
        <v>140</v>
      </c>
      <c r="K3" s="6" t="s">
        <v>162</v>
      </c>
      <c r="L3" s="6" t="s">
        <v>134</v>
      </c>
      <c r="M3" s="6" t="s">
        <v>163</v>
      </c>
      <c r="N3" s="6" t="s">
        <v>136</v>
      </c>
      <c r="O3" s="6" t="s">
        <v>164</v>
      </c>
      <c r="P3" s="6" t="s">
        <v>125</v>
      </c>
      <c r="Q3" s="6" t="s">
        <v>165</v>
      </c>
      <c r="R3" s="6" t="s">
        <v>126</v>
      </c>
      <c r="S3" s="6" t="s">
        <v>166</v>
      </c>
      <c r="T3" s="6" t="s">
        <v>131</v>
      </c>
      <c r="U3" s="6" t="s">
        <v>167</v>
      </c>
      <c r="V3" s="6" t="s">
        <v>127</v>
      </c>
      <c r="W3" s="6" t="s">
        <v>168</v>
      </c>
      <c r="X3" s="6" t="s">
        <v>128</v>
      </c>
      <c r="Y3" s="6" t="s">
        <v>169</v>
      </c>
      <c r="Z3" s="6" t="s">
        <v>137</v>
      </c>
      <c r="AA3" s="7" t="s">
        <v>138</v>
      </c>
      <c r="AB3" s="6" t="s">
        <v>129</v>
      </c>
    </row>
    <row r="4" spans="1:28" ht="21" customHeight="1" x14ac:dyDescent="0.25">
      <c r="A4" s="3">
        <v>1</v>
      </c>
      <c r="B4" s="1">
        <v>25634973</v>
      </c>
      <c r="C4" s="1" t="s">
        <v>82</v>
      </c>
      <c r="D4" s="2">
        <v>80</v>
      </c>
      <c r="E4" s="2" t="s">
        <v>151</v>
      </c>
      <c r="F4" s="2">
        <v>91</v>
      </c>
      <c r="G4" s="2" t="s">
        <v>150</v>
      </c>
      <c r="H4" s="2">
        <v>77</v>
      </c>
      <c r="I4" s="2" t="s">
        <v>151</v>
      </c>
      <c r="J4" s="2">
        <v>71</v>
      </c>
      <c r="K4" s="2" t="s">
        <v>153</v>
      </c>
      <c r="L4" s="2">
        <v>63</v>
      </c>
      <c r="M4" s="2" t="s">
        <v>154</v>
      </c>
      <c r="N4" s="2"/>
      <c r="O4" s="2"/>
      <c r="P4" s="2"/>
      <c r="Q4" s="2"/>
      <c r="R4" s="2">
        <v>72</v>
      </c>
      <c r="S4" s="2" t="s">
        <v>153</v>
      </c>
      <c r="T4" s="2"/>
      <c r="U4" s="2"/>
      <c r="V4" s="2"/>
      <c r="W4" s="2"/>
      <c r="X4" s="2"/>
      <c r="Y4" s="2"/>
      <c r="Z4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382</v>
      </c>
      <c r="AA4" s="4">
        <f t="shared" ref="AA4:AA44" si="0">Z4/5</f>
        <v>76.400000000000006</v>
      </c>
      <c r="AB4" s="12">
        <v>44</v>
      </c>
    </row>
    <row r="5" spans="1:28" ht="21" customHeight="1" x14ac:dyDescent="0.25">
      <c r="A5" s="3">
        <v>2</v>
      </c>
      <c r="B5" s="1">
        <v>25634974</v>
      </c>
      <c r="C5" s="1" t="s">
        <v>83</v>
      </c>
      <c r="D5" s="2">
        <v>77</v>
      </c>
      <c r="E5" s="2" t="s">
        <v>151</v>
      </c>
      <c r="F5" s="2">
        <v>90</v>
      </c>
      <c r="G5" s="2" t="s">
        <v>150</v>
      </c>
      <c r="H5" s="2"/>
      <c r="I5" s="2"/>
      <c r="J5" s="2">
        <v>65</v>
      </c>
      <c r="K5" s="2" t="s">
        <v>154</v>
      </c>
      <c r="L5" s="2">
        <v>74</v>
      </c>
      <c r="M5" s="2" t="s">
        <v>152</v>
      </c>
      <c r="N5" s="2">
        <v>63</v>
      </c>
      <c r="O5" s="2" t="s">
        <v>154</v>
      </c>
      <c r="P5" s="2"/>
      <c r="Q5" s="2"/>
      <c r="R5" s="2">
        <v>68</v>
      </c>
      <c r="S5" s="2" t="s">
        <v>154</v>
      </c>
      <c r="T5" s="2"/>
      <c r="U5" s="2"/>
      <c r="V5" s="2"/>
      <c r="W5" s="2"/>
      <c r="X5" s="2"/>
      <c r="Y5" s="2"/>
      <c r="Z5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369</v>
      </c>
      <c r="AA5" s="4">
        <f t="shared" si="0"/>
        <v>73.8</v>
      </c>
      <c r="AB5" s="13">
        <v>50</v>
      </c>
    </row>
    <row r="6" spans="1:28" ht="21" customHeight="1" x14ac:dyDescent="0.25">
      <c r="A6" s="3">
        <v>3</v>
      </c>
      <c r="B6" s="1">
        <v>25634975</v>
      </c>
      <c r="C6" s="1" t="s">
        <v>84</v>
      </c>
      <c r="D6" s="2">
        <v>85</v>
      </c>
      <c r="E6" s="2" t="s">
        <v>150</v>
      </c>
      <c r="F6" s="2">
        <v>96</v>
      </c>
      <c r="G6" s="2" t="s">
        <v>148</v>
      </c>
      <c r="H6" s="2">
        <v>64</v>
      </c>
      <c r="I6" s="2" t="s">
        <v>153</v>
      </c>
      <c r="J6" s="2">
        <v>78</v>
      </c>
      <c r="K6" s="2" t="s">
        <v>151</v>
      </c>
      <c r="L6" s="2">
        <v>63</v>
      </c>
      <c r="M6" s="2" t="s">
        <v>154</v>
      </c>
      <c r="N6" s="2"/>
      <c r="O6" s="2"/>
      <c r="P6" s="2"/>
      <c r="Q6" s="2"/>
      <c r="R6" s="2">
        <v>84</v>
      </c>
      <c r="S6" s="2" t="s">
        <v>150</v>
      </c>
      <c r="T6" s="2"/>
      <c r="U6" s="2"/>
      <c r="V6" s="2"/>
      <c r="W6" s="2"/>
      <c r="X6" s="2"/>
      <c r="Y6" s="2"/>
      <c r="Z6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386</v>
      </c>
      <c r="AA6" s="4">
        <f t="shared" si="0"/>
        <v>77.2</v>
      </c>
      <c r="AB6" s="12">
        <v>38</v>
      </c>
    </row>
    <row r="7" spans="1:28" ht="21" customHeight="1" x14ac:dyDescent="0.25">
      <c r="A7" s="3">
        <v>4</v>
      </c>
      <c r="B7" s="1">
        <v>25634976</v>
      </c>
      <c r="C7" s="1" t="s">
        <v>85</v>
      </c>
      <c r="D7" s="2"/>
      <c r="E7" s="2"/>
      <c r="F7" s="2">
        <v>95</v>
      </c>
      <c r="G7" s="2" t="s">
        <v>148</v>
      </c>
      <c r="H7" s="2">
        <v>77</v>
      </c>
      <c r="I7" s="2" t="s">
        <v>151</v>
      </c>
      <c r="J7" s="2">
        <v>79</v>
      </c>
      <c r="K7" s="2" t="s">
        <v>151</v>
      </c>
      <c r="L7" s="2">
        <v>73</v>
      </c>
      <c r="M7" s="2" t="s">
        <v>153</v>
      </c>
      <c r="N7" s="2"/>
      <c r="O7" s="2"/>
      <c r="P7" s="2">
        <v>85</v>
      </c>
      <c r="Q7" s="2" t="s">
        <v>152</v>
      </c>
      <c r="R7" s="2">
        <v>82</v>
      </c>
      <c r="S7" s="2" t="s">
        <v>151</v>
      </c>
      <c r="T7" s="2"/>
      <c r="U7" s="2"/>
      <c r="V7" s="2"/>
      <c r="W7" s="2"/>
      <c r="X7" s="2"/>
      <c r="Y7" s="2"/>
      <c r="Z7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409</v>
      </c>
      <c r="AA7" s="4">
        <f t="shared" si="0"/>
        <v>81.8</v>
      </c>
      <c r="AB7" s="13">
        <v>26</v>
      </c>
    </row>
    <row r="8" spans="1:28" ht="21" customHeight="1" x14ac:dyDescent="0.25">
      <c r="A8" s="3">
        <v>5</v>
      </c>
      <c r="B8" s="1">
        <v>25634977</v>
      </c>
      <c r="C8" s="1" t="s">
        <v>86</v>
      </c>
      <c r="D8" s="2">
        <v>89</v>
      </c>
      <c r="E8" s="2" t="s">
        <v>149</v>
      </c>
      <c r="F8" s="2">
        <v>90</v>
      </c>
      <c r="G8" s="2" t="s">
        <v>150</v>
      </c>
      <c r="H8" s="2">
        <v>65</v>
      </c>
      <c r="I8" s="2" t="s">
        <v>153</v>
      </c>
      <c r="J8" s="2">
        <v>77</v>
      </c>
      <c r="K8" s="2" t="s">
        <v>152</v>
      </c>
      <c r="L8" s="2">
        <v>75</v>
      </c>
      <c r="M8" s="2" t="s">
        <v>152</v>
      </c>
      <c r="N8" s="2"/>
      <c r="O8" s="2"/>
      <c r="P8" s="2"/>
      <c r="Q8" s="2"/>
      <c r="R8" s="2">
        <v>83</v>
      </c>
      <c r="S8" s="2" t="s">
        <v>151</v>
      </c>
      <c r="T8" s="2"/>
      <c r="U8" s="2"/>
      <c r="V8" s="2"/>
      <c r="W8" s="2"/>
      <c r="X8" s="2"/>
      <c r="Y8" s="2"/>
      <c r="Z8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396</v>
      </c>
      <c r="AA8" s="4">
        <f t="shared" si="0"/>
        <v>79.2</v>
      </c>
      <c r="AB8" s="12">
        <v>31</v>
      </c>
    </row>
    <row r="9" spans="1:28" ht="21" customHeight="1" x14ac:dyDescent="0.25">
      <c r="A9" s="3">
        <v>6</v>
      </c>
      <c r="B9" s="1">
        <v>25634978</v>
      </c>
      <c r="C9" s="1" t="s">
        <v>87</v>
      </c>
      <c r="D9" s="2">
        <v>99</v>
      </c>
      <c r="E9" s="2" t="s">
        <v>148</v>
      </c>
      <c r="F9" s="2">
        <v>99</v>
      </c>
      <c r="G9" s="2" t="s">
        <v>148</v>
      </c>
      <c r="H9" s="2">
        <v>98</v>
      </c>
      <c r="I9" s="2" t="s">
        <v>148</v>
      </c>
      <c r="J9" s="2">
        <v>98</v>
      </c>
      <c r="K9" s="2" t="s">
        <v>148</v>
      </c>
      <c r="L9" s="2">
        <v>99</v>
      </c>
      <c r="M9" s="2" t="s">
        <v>148</v>
      </c>
      <c r="N9" s="2"/>
      <c r="O9" s="2"/>
      <c r="P9" s="2"/>
      <c r="Q9" s="2"/>
      <c r="R9" s="2">
        <v>95</v>
      </c>
      <c r="S9" s="2" t="s">
        <v>148</v>
      </c>
      <c r="T9" s="2"/>
      <c r="U9" s="2"/>
      <c r="V9" s="2"/>
      <c r="W9" s="2"/>
      <c r="X9" s="2"/>
      <c r="Y9" s="2"/>
      <c r="Z9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493</v>
      </c>
      <c r="AA9" s="4">
        <f t="shared" si="0"/>
        <v>98.6</v>
      </c>
      <c r="AB9" s="13">
        <v>1</v>
      </c>
    </row>
    <row r="10" spans="1:28" ht="21" customHeight="1" x14ac:dyDescent="0.25">
      <c r="A10" s="3">
        <v>7</v>
      </c>
      <c r="B10" s="1">
        <v>25634979</v>
      </c>
      <c r="C10" s="1" t="s">
        <v>88</v>
      </c>
      <c r="D10" s="2">
        <v>77</v>
      </c>
      <c r="E10" s="2" t="s">
        <v>151</v>
      </c>
      <c r="F10" s="2">
        <v>85</v>
      </c>
      <c r="G10" s="2" t="s">
        <v>151</v>
      </c>
      <c r="H10" s="2">
        <v>78</v>
      </c>
      <c r="I10" s="2" t="s">
        <v>151</v>
      </c>
      <c r="J10" s="2">
        <v>73</v>
      </c>
      <c r="K10" s="2" t="s">
        <v>153</v>
      </c>
      <c r="L10" s="2">
        <v>69</v>
      </c>
      <c r="M10" s="2" t="s">
        <v>153</v>
      </c>
      <c r="N10" s="2"/>
      <c r="O10" s="2"/>
      <c r="P10" s="2"/>
      <c r="Q10" s="2"/>
      <c r="R10" s="2">
        <v>71</v>
      </c>
      <c r="S10" s="2" t="s">
        <v>153</v>
      </c>
      <c r="T10" s="2"/>
      <c r="U10" s="2"/>
      <c r="V10" s="2"/>
      <c r="W10" s="2"/>
      <c r="X10" s="2"/>
      <c r="Y10" s="2"/>
      <c r="Z10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382</v>
      </c>
      <c r="AA10" s="4">
        <f t="shared" si="0"/>
        <v>76.400000000000006</v>
      </c>
      <c r="AB10" s="12">
        <v>45</v>
      </c>
    </row>
    <row r="11" spans="1:28" ht="21" customHeight="1" x14ac:dyDescent="0.25">
      <c r="A11" s="3">
        <v>8</v>
      </c>
      <c r="B11" s="1">
        <v>25634980</v>
      </c>
      <c r="C11" s="1" t="s">
        <v>89</v>
      </c>
      <c r="D11" s="2">
        <v>93</v>
      </c>
      <c r="E11" s="2" t="s">
        <v>148</v>
      </c>
      <c r="F11" s="2">
        <v>88</v>
      </c>
      <c r="G11" s="2" t="s">
        <v>150</v>
      </c>
      <c r="H11" s="2">
        <v>73</v>
      </c>
      <c r="I11" s="2" t="s">
        <v>152</v>
      </c>
      <c r="J11" s="2">
        <v>79</v>
      </c>
      <c r="K11" s="2" t="s">
        <v>151</v>
      </c>
      <c r="L11" s="2">
        <v>62</v>
      </c>
      <c r="M11" s="2" t="s">
        <v>154</v>
      </c>
      <c r="N11" s="2"/>
      <c r="O11" s="2"/>
      <c r="P11" s="2"/>
      <c r="Q11" s="2"/>
      <c r="R11" s="2">
        <v>76</v>
      </c>
      <c r="S11" s="2" t="s">
        <v>152</v>
      </c>
      <c r="T11" s="2"/>
      <c r="U11" s="2"/>
      <c r="V11" s="2"/>
      <c r="W11" s="2"/>
      <c r="X11" s="2"/>
      <c r="Y11" s="2"/>
      <c r="Z11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395</v>
      </c>
      <c r="AA11" s="4">
        <f t="shared" si="0"/>
        <v>79</v>
      </c>
      <c r="AB11" s="13">
        <v>32</v>
      </c>
    </row>
    <row r="12" spans="1:28" ht="21" customHeight="1" x14ac:dyDescent="0.25">
      <c r="A12" s="3">
        <v>9</v>
      </c>
      <c r="B12" s="1">
        <v>25634981</v>
      </c>
      <c r="C12" s="1" t="s">
        <v>90</v>
      </c>
      <c r="D12" s="2">
        <v>84</v>
      </c>
      <c r="E12" s="2" t="s">
        <v>150</v>
      </c>
      <c r="F12" s="2">
        <v>90</v>
      </c>
      <c r="G12" s="2" t="s">
        <v>150</v>
      </c>
      <c r="H12" s="2">
        <v>69</v>
      </c>
      <c r="I12" s="2" t="s">
        <v>152</v>
      </c>
      <c r="J12" s="2">
        <v>72</v>
      </c>
      <c r="K12" s="2" t="s">
        <v>153</v>
      </c>
      <c r="L12" s="2">
        <v>71</v>
      </c>
      <c r="M12" s="2" t="s">
        <v>153</v>
      </c>
      <c r="N12" s="2"/>
      <c r="O12" s="2"/>
      <c r="P12" s="2"/>
      <c r="Q12" s="2"/>
      <c r="R12" s="2">
        <v>77</v>
      </c>
      <c r="S12" s="2" t="s">
        <v>152</v>
      </c>
      <c r="T12" s="2"/>
      <c r="U12" s="2"/>
      <c r="V12" s="2"/>
      <c r="W12" s="2"/>
      <c r="X12" s="2"/>
      <c r="Y12" s="2"/>
      <c r="Z12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386</v>
      </c>
      <c r="AA12" s="4">
        <f t="shared" si="0"/>
        <v>77.2</v>
      </c>
      <c r="AB12" s="12">
        <v>39</v>
      </c>
    </row>
    <row r="13" spans="1:28" ht="21" customHeight="1" x14ac:dyDescent="0.25">
      <c r="A13" s="3">
        <v>10</v>
      </c>
      <c r="B13" s="1">
        <v>25634982</v>
      </c>
      <c r="C13" s="1" t="s">
        <v>91</v>
      </c>
      <c r="D13" s="2">
        <v>85</v>
      </c>
      <c r="E13" s="2" t="s">
        <v>150</v>
      </c>
      <c r="F13" s="2">
        <v>89</v>
      </c>
      <c r="G13" s="2" t="s">
        <v>150</v>
      </c>
      <c r="H13" s="2"/>
      <c r="I13" s="2"/>
      <c r="J13" s="2">
        <v>67</v>
      </c>
      <c r="K13" s="2" t="s">
        <v>154</v>
      </c>
      <c r="L13" s="2">
        <v>71</v>
      </c>
      <c r="M13" s="2" t="s">
        <v>153</v>
      </c>
      <c r="N13" s="2">
        <v>75</v>
      </c>
      <c r="O13" s="2" t="s">
        <v>153</v>
      </c>
      <c r="P13" s="2"/>
      <c r="Q13" s="2"/>
      <c r="R13" s="2">
        <v>83</v>
      </c>
      <c r="S13" s="2" t="s">
        <v>151</v>
      </c>
      <c r="T13" s="2"/>
      <c r="U13" s="2"/>
      <c r="V13" s="2"/>
      <c r="W13" s="2"/>
      <c r="X13" s="2"/>
      <c r="Y13" s="2"/>
      <c r="Z13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387</v>
      </c>
      <c r="AA13" s="4">
        <f t="shared" si="0"/>
        <v>77.400000000000006</v>
      </c>
      <c r="AB13" s="13">
        <v>37</v>
      </c>
    </row>
    <row r="14" spans="1:28" ht="21" customHeight="1" x14ac:dyDescent="0.25">
      <c r="A14" s="3">
        <v>11</v>
      </c>
      <c r="B14" s="1">
        <v>25634983</v>
      </c>
      <c r="C14" s="1" t="s">
        <v>92</v>
      </c>
      <c r="D14" s="2">
        <v>93</v>
      </c>
      <c r="E14" s="2" t="s">
        <v>148</v>
      </c>
      <c r="F14" s="2">
        <v>95</v>
      </c>
      <c r="G14" s="2" t="s">
        <v>148</v>
      </c>
      <c r="H14" s="2"/>
      <c r="I14" s="2"/>
      <c r="J14" s="2">
        <v>73</v>
      </c>
      <c r="K14" s="2" t="s">
        <v>153</v>
      </c>
      <c r="L14" s="2">
        <v>78</v>
      </c>
      <c r="M14" s="2" t="s">
        <v>152</v>
      </c>
      <c r="N14" s="2">
        <v>75</v>
      </c>
      <c r="O14" s="2" t="s">
        <v>153</v>
      </c>
      <c r="P14" s="2"/>
      <c r="Q14" s="2"/>
      <c r="R14" s="2">
        <v>93</v>
      </c>
      <c r="S14" s="2" t="s">
        <v>148</v>
      </c>
      <c r="T14" s="2"/>
      <c r="U14" s="2"/>
      <c r="V14" s="2"/>
      <c r="W14" s="2"/>
      <c r="X14" s="2"/>
      <c r="Y14" s="2"/>
      <c r="Z14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414</v>
      </c>
      <c r="AA14" s="4">
        <f t="shared" si="0"/>
        <v>82.8</v>
      </c>
      <c r="AB14" s="12">
        <v>24</v>
      </c>
    </row>
    <row r="15" spans="1:28" ht="21" customHeight="1" x14ac:dyDescent="0.25">
      <c r="A15" s="3">
        <v>12</v>
      </c>
      <c r="B15" s="1">
        <v>25634984</v>
      </c>
      <c r="C15" s="1" t="s">
        <v>93</v>
      </c>
      <c r="D15" s="2">
        <v>76</v>
      </c>
      <c r="E15" s="2" t="s">
        <v>152</v>
      </c>
      <c r="F15" s="2">
        <v>85</v>
      </c>
      <c r="G15" s="2" t="s">
        <v>151</v>
      </c>
      <c r="H15" s="2"/>
      <c r="I15" s="2"/>
      <c r="J15" s="2">
        <v>68</v>
      </c>
      <c r="K15" s="2" t="s">
        <v>154</v>
      </c>
      <c r="L15" s="2">
        <v>60</v>
      </c>
      <c r="M15" s="2" t="s">
        <v>155</v>
      </c>
      <c r="N15" s="2">
        <v>62</v>
      </c>
      <c r="O15" s="2" t="s">
        <v>154</v>
      </c>
      <c r="P15" s="2"/>
      <c r="Q15" s="2"/>
      <c r="R15" s="2">
        <v>58</v>
      </c>
      <c r="S15" s="2" t="s">
        <v>155</v>
      </c>
      <c r="T15" s="2"/>
      <c r="U15" s="2"/>
      <c r="V15" s="2"/>
      <c r="W15" s="2"/>
      <c r="X15" s="2"/>
      <c r="Y15" s="2"/>
      <c r="Z15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351</v>
      </c>
      <c r="AA15" s="4">
        <f t="shared" si="0"/>
        <v>70.2</v>
      </c>
      <c r="AB15" s="13">
        <v>59</v>
      </c>
    </row>
    <row r="16" spans="1:28" ht="21" customHeight="1" x14ac:dyDescent="0.25">
      <c r="A16" s="3">
        <v>13</v>
      </c>
      <c r="B16" s="1">
        <v>25634985</v>
      </c>
      <c r="C16" s="1" t="s">
        <v>94</v>
      </c>
      <c r="D16" s="2">
        <v>81</v>
      </c>
      <c r="E16" s="2" t="s">
        <v>151</v>
      </c>
      <c r="F16" s="2">
        <v>86</v>
      </c>
      <c r="G16" s="2" t="s">
        <v>151</v>
      </c>
      <c r="H16" s="2">
        <v>65</v>
      </c>
      <c r="I16" s="2" t="s">
        <v>153</v>
      </c>
      <c r="J16" s="2">
        <v>79</v>
      </c>
      <c r="K16" s="2" t="s">
        <v>151</v>
      </c>
      <c r="L16" s="2">
        <v>79</v>
      </c>
      <c r="M16" s="2" t="s">
        <v>151</v>
      </c>
      <c r="N16" s="2"/>
      <c r="O16" s="2"/>
      <c r="P16" s="2"/>
      <c r="Q16" s="2"/>
      <c r="R16" s="2">
        <v>64</v>
      </c>
      <c r="S16" s="2" t="s">
        <v>154</v>
      </c>
      <c r="T16" s="2"/>
      <c r="U16" s="2"/>
      <c r="V16" s="2"/>
      <c r="W16" s="2"/>
      <c r="X16" s="2"/>
      <c r="Y16" s="2"/>
      <c r="Z16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390</v>
      </c>
      <c r="AA16" s="4">
        <f t="shared" si="0"/>
        <v>78</v>
      </c>
      <c r="AB16" s="12">
        <v>34</v>
      </c>
    </row>
    <row r="17" spans="1:28" ht="21" customHeight="1" x14ac:dyDescent="0.25">
      <c r="A17" s="3">
        <v>14</v>
      </c>
      <c r="B17" s="1">
        <v>25634986</v>
      </c>
      <c r="C17" s="1" t="s">
        <v>95</v>
      </c>
      <c r="D17" s="2"/>
      <c r="E17" s="2"/>
      <c r="F17" s="2">
        <v>93</v>
      </c>
      <c r="G17" s="2" t="s">
        <v>149</v>
      </c>
      <c r="H17" s="2">
        <v>60</v>
      </c>
      <c r="I17" s="2" t="s">
        <v>154</v>
      </c>
      <c r="J17" s="2">
        <v>72</v>
      </c>
      <c r="K17" s="2" t="s">
        <v>153</v>
      </c>
      <c r="L17" s="2">
        <v>74</v>
      </c>
      <c r="M17" s="2" t="s">
        <v>152</v>
      </c>
      <c r="N17" s="2"/>
      <c r="O17" s="2"/>
      <c r="P17" s="2">
        <v>87</v>
      </c>
      <c r="Q17" s="2" t="s">
        <v>151</v>
      </c>
      <c r="R17" s="2">
        <v>75</v>
      </c>
      <c r="S17" s="2" t="s">
        <v>152</v>
      </c>
      <c r="T17" s="2"/>
      <c r="U17" s="2"/>
      <c r="V17" s="2"/>
      <c r="W17" s="2"/>
      <c r="X17" s="2"/>
      <c r="Y17" s="2"/>
      <c r="Z17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386</v>
      </c>
      <c r="AA17" s="4">
        <f t="shared" si="0"/>
        <v>77.2</v>
      </c>
      <c r="AB17" s="13">
        <v>40</v>
      </c>
    </row>
    <row r="18" spans="1:28" ht="21" customHeight="1" x14ac:dyDescent="0.25">
      <c r="A18" s="3">
        <v>15</v>
      </c>
      <c r="B18" s="1">
        <v>25634987</v>
      </c>
      <c r="C18" s="1" t="s">
        <v>96</v>
      </c>
      <c r="D18" s="2">
        <v>84</v>
      </c>
      <c r="E18" s="2" t="s">
        <v>150</v>
      </c>
      <c r="F18" s="2">
        <v>95</v>
      </c>
      <c r="G18" s="2" t="s">
        <v>148</v>
      </c>
      <c r="H18" s="2">
        <v>89</v>
      </c>
      <c r="I18" s="2" t="s">
        <v>149</v>
      </c>
      <c r="J18" s="2">
        <v>95</v>
      </c>
      <c r="K18" s="2" t="s">
        <v>148</v>
      </c>
      <c r="L18" s="2">
        <v>92</v>
      </c>
      <c r="M18" s="2" t="s">
        <v>149</v>
      </c>
      <c r="N18" s="2"/>
      <c r="O18" s="2"/>
      <c r="P18" s="2"/>
      <c r="Q18" s="2"/>
      <c r="R18" s="2">
        <v>87</v>
      </c>
      <c r="S18" s="2" t="s">
        <v>150</v>
      </c>
      <c r="T18" s="2"/>
      <c r="U18" s="2"/>
      <c r="V18" s="2"/>
      <c r="W18" s="2"/>
      <c r="X18" s="2"/>
      <c r="Y18" s="2"/>
      <c r="Z18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455</v>
      </c>
      <c r="AA18" s="4">
        <f t="shared" si="0"/>
        <v>91</v>
      </c>
      <c r="AB18" s="12">
        <v>7</v>
      </c>
    </row>
    <row r="19" spans="1:28" ht="21" customHeight="1" x14ac:dyDescent="0.25">
      <c r="A19" s="3">
        <v>16</v>
      </c>
      <c r="B19" s="1">
        <v>25634988</v>
      </c>
      <c r="C19" s="1" t="s">
        <v>97</v>
      </c>
      <c r="D19" s="2">
        <v>82</v>
      </c>
      <c r="E19" s="2" t="s">
        <v>150</v>
      </c>
      <c r="F19" s="2">
        <v>83</v>
      </c>
      <c r="G19" s="2" t="s">
        <v>151</v>
      </c>
      <c r="H19" s="2"/>
      <c r="I19" s="2"/>
      <c r="J19" s="2">
        <v>62</v>
      </c>
      <c r="K19" s="2" t="s">
        <v>154</v>
      </c>
      <c r="L19" s="2">
        <v>63</v>
      </c>
      <c r="M19" s="2" t="s">
        <v>154</v>
      </c>
      <c r="N19" s="2">
        <v>65</v>
      </c>
      <c r="O19" s="2" t="s">
        <v>154</v>
      </c>
      <c r="P19" s="2"/>
      <c r="Q19" s="2"/>
      <c r="R19" s="2">
        <v>75</v>
      </c>
      <c r="S19" s="2" t="s">
        <v>152</v>
      </c>
      <c r="T19" s="2"/>
      <c r="U19" s="2"/>
      <c r="V19" s="2"/>
      <c r="W19" s="2"/>
      <c r="X19" s="2"/>
      <c r="Y19" s="2"/>
      <c r="Z19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355</v>
      </c>
      <c r="AA19" s="4">
        <f t="shared" si="0"/>
        <v>71</v>
      </c>
      <c r="AB19" s="13">
        <v>57</v>
      </c>
    </row>
    <row r="20" spans="1:28" ht="21" customHeight="1" x14ac:dyDescent="0.25">
      <c r="A20" s="3">
        <v>17</v>
      </c>
      <c r="B20" s="1">
        <v>25634989</v>
      </c>
      <c r="C20" s="1" t="s">
        <v>98</v>
      </c>
      <c r="D20" s="2">
        <v>85</v>
      </c>
      <c r="E20" s="2" t="s">
        <v>150</v>
      </c>
      <c r="F20" s="2">
        <v>94</v>
      </c>
      <c r="G20" s="2" t="s">
        <v>149</v>
      </c>
      <c r="H20" s="2"/>
      <c r="I20" s="2"/>
      <c r="J20" s="2">
        <v>92</v>
      </c>
      <c r="K20" s="2" t="s">
        <v>149</v>
      </c>
      <c r="L20" s="2">
        <v>91</v>
      </c>
      <c r="M20" s="2" t="s">
        <v>149</v>
      </c>
      <c r="N20" s="2">
        <v>92</v>
      </c>
      <c r="O20" s="2" t="s">
        <v>149</v>
      </c>
      <c r="P20" s="2"/>
      <c r="Q20" s="2"/>
      <c r="R20" s="2">
        <v>86</v>
      </c>
      <c r="S20" s="2" t="s">
        <v>150</v>
      </c>
      <c r="T20" s="2"/>
      <c r="U20" s="2"/>
      <c r="V20" s="2"/>
      <c r="W20" s="2"/>
      <c r="X20" s="2"/>
      <c r="Y20" s="2"/>
      <c r="Z20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454</v>
      </c>
      <c r="AA20" s="4">
        <f t="shared" si="0"/>
        <v>90.8</v>
      </c>
      <c r="AB20" s="12">
        <v>8</v>
      </c>
    </row>
    <row r="21" spans="1:28" ht="21" customHeight="1" x14ac:dyDescent="0.25">
      <c r="A21" s="3">
        <v>18</v>
      </c>
      <c r="B21" s="1">
        <v>25634990</v>
      </c>
      <c r="C21" s="1" t="s">
        <v>99</v>
      </c>
      <c r="D21" s="2">
        <v>86</v>
      </c>
      <c r="E21" s="2" t="s">
        <v>150</v>
      </c>
      <c r="F21" s="2">
        <v>84</v>
      </c>
      <c r="G21" s="2" t="s">
        <v>151</v>
      </c>
      <c r="H21" s="2">
        <v>49</v>
      </c>
      <c r="I21" s="2" t="s">
        <v>155</v>
      </c>
      <c r="J21" s="2">
        <v>62</v>
      </c>
      <c r="K21" s="2" t="s">
        <v>154</v>
      </c>
      <c r="L21" s="2">
        <v>61</v>
      </c>
      <c r="M21" s="2" t="s">
        <v>155</v>
      </c>
      <c r="N21" s="2"/>
      <c r="O21" s="2"/>
      <c r="P21" s="2"/>
      <c r="Q21" s="2"/>
      <c r="R21" s="2">
        <v>75</v>
      </c>
      <c r="S21" s="2" t="s">
        <v>152</v>
      </c>
      <c r="T21" s="2"/>
      <c r="U21" s="2"/>
      <c r="V21" s="2"/>
      <c r="W21" s="2"/>
      <c r="X21" s="2"/>
      <c r="Y21" s="2"/>
      <c r="Z21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342</v>
      </c>
      <c r="AA21" s="4">
        <f t="shared" si="0"/>
        <v>68.400000000000006</v>
      </c>
      <c r="AB21" s="13">
        <v>61</v>
      </c>
    </row>
    <row r="22" spans="1:28" ht="21" customHeight="1" x14ac:dyDescent="0.25">
      <c r="A22" s="3">
        <v>19</v>
      </c>
      <c r="B22" s="1">
        <v>25634991</v>
      </c>
      <c r="C22" s="1" t="s">
        <v>100</v>
      </c>
      <c r="D22" s="2">
        <v>87</v>
      </c>
      <c r="E22" s="2" t="s">
        <v>149</v>
      </c>
      <c r="F22" s="2">
        <v>87</v>
      </c>
      <c r="G22" s="2" t="s">
        <v>150</v>
      </c>
      <c r="H22" s="2"/>
      <c r="I22" s="2"/>
      <c r="J22" s="2">
        <v>81</v>
      </c>
      <c r="K22" s="2" t="s">
        <v>151</v>
      </c>
      <c r="L22" s="2">
        <v>64</v>
      </c>
      <c r="M22" s="2" t="s">
        <v>154</v>
      </c>
      <c r="N22" s="2">
        <v>69</v>
      </c>
      <c r="O22" s="2" t="s">
        <v>154</v>
      </c>
      <c r="P22" s="2"/>
      <c r="Q22" s="2"/>
      <c r="R22" s="2">
        <v>83</v>
      </c>
      <c r="S22" s="2" t="s">
        <v>151</v>
      </c>
      <c r="T22" s="2"/>
      <c r="U22" s="2"/>
      <c r="V22" s="2"/>
      <c r="W22" s="2"/>
      <c r="X22" s="2"/>
      <c r="Y22" s="2"/>
      <c r="Z22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388</v>
      </c>
      <c r="AA22" s="4">
        <f t="shared" si="0"/>
        <v>77.599999999999994</v>
      </c>
      <c r="AB22" s="12">
        <v>36</v>
      </c>
    </row>
    <row r="23" spans="1:28" ht="21" customHeight="1" x14ac:dyDescent="0.25">
      <c r="A23" s="3">
        <v>20</v>
      </c>
      <c r="B23" s="1">
        <v>25634992</v>
      </c>
      <c r="C23" s="1" t="s">
        <v>101</v>
      </c>
      <c r="D23" s="2">
        <v>93</v>
      </c>
      <c r="E23" s="2" t="s">
        <v>148</v>
      </c>
      <c r="F23" s="2">
        <v>89</v>
      </c>
      <c r="G23" s="2" t="s">
        <v>150</v>
      </c>
      <c r="H23" s="2"/>
      <c r="I23" s="2"/>
      <c r="J23" s="2">
        <v>79</v>
      </c>
      <c r="K23" s="2" t="s">
        <v>151</v>
      </c>
      <c r="L23" s="2">
        <v>78</v>
      </c>
      <c r="M23" s="2" t="s">
        <v>152</v>
      </c>
      <c r="N23" s="2">
        <v>71</v>
      </c>
      <c r="O23" s="2" t="s">
        <v>153</v>
      </c>
      <c r="P23" s="2"/>
      <c r="Q23" s="2"/>
      <c r="R23" s="2">
        <v>85</v>
      </c>
      <c r="S23" s="2" t="s">
        <v>150</v>
      </c>
      <c r="T23" s="2"/>
      <c r="U23" s="2"/>
      <c r="V23" s="2"/>
      <c r="W23" s="2"/>
      <c r="X23" s="2"/>
      <c r="Y23" s="2"/>
      <c r="Z23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410</v>
      </c>
      <c r="AA23" s="4">
        <f t="shared" si="0"/>
        <v>82</v>
      </c>
      <c r="AB23" s="13">
        <v>25</v>
      </c>
    </row>
    <row r="24" spans="1:28" ht="21" customHeight="1" x14ac:dyDescent="0.25">
      <c r="A24" s="3">
        <v>21</v>
      </c>
      <c r="B24" s="1">
        <v>25634993</v>
      </c>
      <c r="C24" s="1" t="s">
        <v>102</v>
      </c>
      <c r="D24" s="2">
        <v>77</v>
      </c>
      <c r="E24" s="2" t="s">
        <v>151</v>
      </c>
      <c r="F24" s="2">
        <v>97</v>
      </c>
      <c r="G24" s="2" t="s">
        <v>148</v>
      </c>
      <c r="H24" s="2">
        <v>95</v>
      </c>
      <c r="I24" s="2" t="s">
        <v>148</v>
      </c>
      <c r="J24" s="2">
        <v>95</v>
      </c>
      <c r="K24" s="2" t="s">
        <v>148</v>
      </c>
      <c r="L24" s="2">
        <v>95</v>
      </c>
      <c r="M24" s="2" t="s">
        <v>148</v>
      </c>
      <c r="N24" s="2"/>
      <c r="O24" s="2"/>
      <c r="P24" s="2"/>
      <c r="Q24" s="2"/>
      <c r="R24" s="2">
        <v>94</v>
      </c>
      <c r="S24" s="2" t="s">
        <v>148</v>
      </c>
      <c r="T24" s="2"/>
      <c r="U24" s="2"/>
      <c r="V24" s="2"/>
      <c r="W24" s="2"/>
      <c r="X24" s="2"/>
      <c r="Y24" s="2"/>
      <c r="Z24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459</v>
      </c>
      <c r="AA24" s="4">
        <f t="shared" si="0"/>
        <v>91.8</v>
      </c>
      <c r="AB24" s="12">
        <v>6</v>
      </c>
    </row>
    <row r="25" spans="1:28" ht="21" customHeight="1" x14ac:dyDescent="0.25">
      <c r="A25" s="3">
        <v>22</v>
      </c>
      <c r="B25" s="1">
        <v>25634994</v>
      </c>
      <c r="C25" s="1" t="s">
        <v>103</v>
      </c>
      <c r="D25" s="2">
        <v>75</v>
      </c>
      <c r="E25" s="2" t="s">
        <v>152</v>
      </c>
      <c r="F25" s="2">
        <v>86</v>
      </c>
      <c r="G25" s="2" t="s">
        <v>151</v>
      </c>
      <c r="H25" s="2">
        <v>82</v>
      </c>
      <c r="I25" s="2" t="s">
        <v>150</v>
      </c>
      <c r="J25" s="2">
        <v>72</v>
      </c>
      <c r="K25" s="2" t="s">
        <v>153</v>
      </c>
      <c r="L25" s="2">
        <v>61</v>
      </c>
      <c r="M25" s="2" t="s">
        <v>155</v>
      </c>
      <c r="N25" s="2"/>
      <c r="O25" s="2"/>
      <c r="P25" s="2"/>
      <c r="Q25" s="2"/>
      <c r="R25" s="2">
        <v>79</v>
      </c>
      <c r="S25" s="2" t="s">
        <v>151</v>
      </c>
      <c r="T25" s="2"/>
      <c r="U25" s="2"/>
      <c r="V25" s="2"/>
      <c r="W25" s="2"/>
      <c r="X25" s="2"/>
      <c r="Y25" s="2"/>
      <c r="Z25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376</v>
      </c>
      <c r="AA25" s="4">
        <f t="shared" si="0"/>
        <v>75.2</v>
      </c>
      <c r="AB25" s="13">
        <v>47</v>
      </c>
    </row>
    <row r="26" spans="1:28" ht="21" customHeight="1" x14ac:dyDescent="0.25">
      <c r="A26" s="3">
        <v>23</v>
      </c>
      <c r="B26" s="1">
        <v>25634995</v>
      </c>
      <c r="C26" s="1" t="s">
        <v>104</v>
      </c>
      <c r="D26" s="2"/>
      <c r="E26" s="2"/>
      <c r="F26" s="2">
        <v>89</v>
      </c>
      <c r="G26" s="2" t="s">
        <v>150</v>
      </c>
      <c r="H26" s="2">
        <v>59</v>
      </c>
      <c r="I26" s="2" t="s">
        <v>154</v>
      </c>
      <c r="J26" s="2">
        <v>70</v>
      </c>
      <c r="K26" s="2" t="s">
        <v>153</v>
      </c>
      <c r="L26" s="2">
        <v>62</v>
      </c>
      <c r="M26" s="2" t="s">
        <v>154</v>
      </c>
      <c r="N26" s="2"/>
      <c r="O26" s="2"/>
      <c r="P26" s="2">
        <v>85</v>
      </c>
      <c r="Q26" s="2" t="s">
        <v>152</v>
      </c>
      <c r="R26" s="2">
        <v>67</v>
      </c>
      <c r="S26" s="2" t="s">
        <v>154</v>
      </c>
      <c r="T26" s="2"/>
      <c r="U26" s="2"/>
      <c r="V26" s="2"/>
      <c r="W26" s="2"/>
      <c r="X26" s="2"/>
      <c r="Y26" s="2"/>
      <c r="Z26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365</v>
      </c>
      <c r="AA26" s="4">
        <f t="shared" si="0"/>
        <v>73</v>
      </c>
      <c r="AB26" s="12">
        <v>52</v>
      </c>
    </row>
    <row r="27" spans="1:28" ht="21" customHeight="1" x14ac:dyDescent="0.25">
      <c r="A27" s="3">
        <v>24</v>
      </c>
      <c r="B27" s="1">
        <v>25634996</v>
      </c>
      <c r="C27" s="1" t="s">
        <v>105</v>
      </c>
      <c r="D27" s="2">
        <v>90</v>
      </c>
      <c r="E27" s="2" t="s">
        <v>149</v>
      </c>
      <c r="F27" s="2">
        <v>83</v>
      </c>
      <c r="G27" s="2" t="s">
        <v>151</v>
      </c>
      <c r="H27" s="2"/>
      <c r="I27" s="2"/>
      <c r="J27" s="2">
        <v>64</v>
      </c>
      <c r="K27" s="2" t="s">
        <v>154</v>
      </c>
      <c r="L27" s="2">
        <v>60</v>
      </c>
      <c r="M27" s="2" t="s">
        <v>155</v>
      </c>
      <c r="N27" s="2">
        <v>72</v>
      </c>
      <c r="O27" s="2" t="s">
        <v>153</v>
      </c>
      <c r="P27" s="2"/>
      <c r="Q27" s="2"/>
      <c r="R27" s="2">
        <v>69</v>
      </c>
      <c r="S27" s="2" t="s">
        <v>154</v>
      </c>
      <c r="T27" s="2"/>
      <c r="U27" s="2"/>
      <c r="V27" s="2"/>
      <c r="W27" s="2"/>
      <c r="X27" s="2"/>
      <c r="Y27" s="2"/>
      <c r="Z27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369</v>
      </c>
      <c r="AA27" s="4">
        <f t="shared" si="0"/>
        <v>73.8</v>
      </c>
      <c r="AB27" s="13">
        <v>51</v>
      </c>
    </row>
    <row r="28" spans="1:28" ht="21" customHeight="1" x14ac:dyDescent="0.25">
      <c r="A28" s="3">
        <v>25</v>
      </c>
      <c r="B28" s="1">
        <v>25634997</v>
      </c>
      <c r="C28" s="1" t="s">
        <v>106</v>
      </c>
      <c r="D28" s="2">
        <v>94</v>
      </c>
      <c r="E28" s="2" t="s">
        <v>148</v>
      </c>
      <c r="F28" s="2">
        <v>98</v>
      </c>
      <c r="G28" s="2" t="s">
        <v>148</v>
      </c>
      <c r="H28" s="2"/>
      <c r="I28" s="2"/>
      <c r="J28" s="2">
        <v>82</v>
      </c>
      <c r="K28" s="2" t="s">
        <v>151</v>
      </c>
      <c r="L28" s="2">
        <v>81</v>
      </c>
      <c r="M28" s="2" t="s">
        <v>151</v>
      </c>
      <c r="N28" s="2">
        <v>93</v>
      </c>
      <c r="O28" s="2" t="s">
        <v>149</v>
      </c>
      <c r="P28" s="2"/>
      <c r="Q28" s="2"/>
      <c r="R28" s="2">
        <v>94</v>
      </c>
      <c r="S28" s="2" t="s">
        <v>148</v>
      </c>
      <c r="T28" s="2"/>
      <c r="U28" s="2"/>
      <c r="V28" s="2"/>
      <c r="W28" s="2"/>
      <c r="X28" s="2"/>
      <c r="Y28" s="2"/>
      <c r="Z28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448</v>
      </c>
      <c r="AA28" s="4">
        <f t="shared" si="0"/>
        <v>89.6</v>
      </c>
      <c r="AB28" s="12">
        <v>13</v>
      </c>
    </row>
    <row r="29" spans="1:28" ht="21" customHeight="1" x14ac:dyDescent="0.25">
      <c r="A29" s="3">
        <v>26</v>
      </c>
      <c r="B29" s="1">
        <v>25634998</v>
      </c>
      <c r="C29" s="1" t="s">
        <v>107</v>
      </c>
      <c r="D29" s="2">
        <v>96</v>
      </c>
      <c r="E29" s="2" t="s">
        <v>148</v>
      </c>
      <c r="F29" s="2">
        <v>99</v>
      </c>
      <c r="G29" s="2" t="s">
        <v>148</v>
      </c>
      <c r="H29" s="2"/>
      <c r="I29" s="2"/>
      <c r="J29" s="2">
        <v>95</v>
      </c>
      <c r="K29" s="2" t="s">
        <v>148</v>
      </c>
      <c r="L29" s="2">
        <v>96</v>
      </c>
      <c r="M29" s="2" t="s">
        <v>148</v>
      </c>
      <c r="N29" s="2">
        <v>95</v>
      </c>
      <c r="O29" s="2" t="s">
        <v>149</v>
      </c>
      <c r="P29" s="2"/>
      <c r="Q29" s="2"/>
      <c r="R29" s="2">
        <v>97</v>
      </c>
      <c r="S29" s="2" t="s">
        <v>148</v>
      </c>
      <c r="T29" s="2"/>
      <c r="U29" s="2"/>
      <c r="V29" s="2"/>
      <c r="W29" s="2"/>
      <c r="X29" s="2"/>
      <c r="Y29" s="2"/>
      <c r="Z29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481</v>
      </c>
      <c r="AA29" s="4">
        <f t="shared" si="0"/>
        <v>96.2</v>
      </c>
      <c r="AB29" s="13">
        <v>2</v>
      </c>
    </row>
    <row r="30" spans="1:28" ht="21" customHeight="1" x14ac:dyDescent="0.25">
      <c r="A30" s="3">
        <v>27</v>
      </c>
      <c r="B30" s="1">
        <v>25634999</v>
      </c>
      <c r="C30" s="1" t="s">
        <v>108</v>
      </c>
      <c r="D30" s="2">
        <v>74</v>
      </c>
      <c r="E30" s="2" t="s">
        <v>152</v>
      </c>
      <c r="F30" s="2">
        <v>79</v>
      </c>
      <c r="G30" s="2" t="s">
        <v>152</v>
      </c>
      <c r="H30" s="2">
        <v>61</v>
      </c>
      <c r="I30" s="2" t="s">
        <v>153</v>
      </c>
      <c r="J30" s="2">
        <v>63</v>
      </c>
      <c r="K30" s="2" t="s">
        <v>154</v>
      </c>
      <c r="L30" s="2">
        <v>58</v>
      </c>
      <c r="M30" s="2" t="s">
        <v>155</v>
      </c>
      <c r="N30" s="2"/>
      <c r="O30" s="2"/>
      <c r="P30" s="2"/>
      <c r="Q30" s="2"/>
      <c r="R30" s="2">
        <v>53</v>
      </c>
      <c r="S30" s="2" t="s">
        <v>155</v>
      </c>
      <c r="T30" s="2"/>
      <c r="U30" s="2"/>
      <c r="V30" s="2"/>
      <c r="W30" s="2"/>
      <c r="X30" s="2"/>
      <c r="Y30" s="2"/>
      <c r="Z30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335</v>
      </c>
      <c r="AA30" s="4">
        <f t="shared" si="0"/>
        <v>67</v>
      </c>
      <c r="AB30" s="12">
        <v>67</v>
      </c>
    </row>
    <row r="31" spans="1:28" ht="21" customHeight="1" x14ac:dyDescent="0.25">
      <c r="A31" s="3">
        <v>28</v>
      </c>
      <c r="B31" s="1">
        <v>25635000</v>
      </c>
      <c r="C31" s="1" t="s">
        <v>109</v>
      </c>
      <c r="D31" s="2">
        <v>69</v>
      </c>
      <c r="E31" s="2" t="s">
        <v>153</v>
      </c>
      <c r="F31" s="2">
        <v>80</v>
      </c>
      <c r="G31" s="2" t="s">
        <v>152</v>
      </c>
      <c r="H31" s="2"/>
      <c r="I31" s="2"/>
      <c r="J31" s="2">
        <v>64</v>
      </c>
      <c r="K31" s="2" t="s">
        <v>154</v>
      </c>
      <c r="L31" s="2">
        <v>58</v>
      </c>
      <c r="M31" s="2" t="s">
        <v>155</v>
      </c>
      <c r="N31" s="2">
        <v>65</v>
      </c>
      <c r="O31" s="2" t="s">
        <v>154</v>
      </c>
      <c r="P31" s="2"/>
      <c r="Q31" s="2"/>
      <c r="R31" s="2">
        <v>57</v>
      </c>
      <c r="S31" s="2" t="s">
        <v>155</v>
      </c>
      <c r="T31" s="2"/>
      <c r="U31" s="2"/>
      <c r="V31" s="2"/>
      <c r="W31" s="2"/>
      <c r="X31" s="2"/>
      <c r="Y31" s="2"/>
      <c r="Z31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336</v>
      </c>
      <c r="AA31" s="4">
        <f t="shared" si="0"/>
        <v>67.2</v>
      </c>
      <c r="AB31" s="13">
        <v>65</v>
      </c>
    </row>
    <row r="32" spans="1:28" ht="21" customHeight="1" x14ac:dyDescent="0.25">
      <c r="A32" s="3">
        <v>29</v>
      </c>
      <c r="B32" s="1">
        <v>25635001</v>
      </c>
      <c r="C32" s="1" t="s">
        <v>110</v>
      </c>
      <c r="D32" s="2">
        <v>71</v>
      </c>
      <c r="E32" s="2" t="s">
        <v>153</v>
      </c>
      <c r="F32" s="2">
        <v>87</v>
      </c>
      <c r="G32" s="2" t="s">
        <v>150</v>
      </c>
      <c r="H32" s="2"/>
      <c r="I32" s="2"/>
      <c r="J32" s="2">
        <v>72</v>
      </c>
      <c r="K32" s="2" t="s">
        <v>153</v>
      </c>
      <c r="L32" s="2">
        <v>62</v>
      </c>
      <c r="M32" s="2" t="s">
        <v>154</v>
      </c>
      <c r="N32" s="2">
        <v>63</v>
      </c>
      <c r="O32" s="2" t="s">
        <v>154</v>
      </c>
      <c r="P32" s="2"/>
      <c r="Q32" s="2"/>
      <c r="R32" s="2">
        <v>66</v>
      </c>
      <c r="S32" s="2" t="s">
        <v>154</v>
      </c>
      <c r="T32" s="2"/>
      <c r="U32" s="2"/>
      <c r="V32" s="2"/>
      <c r="W32" s="2"/>
      <c r="X32" s="2"/>
      <c r="Y32" s="2"/>
      <c r="Z32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355</v>
      </c>
      <c r="AA32" s="4">
        <f t="shared" si="0"/>
        <v>71</v>
      </c>
      <c r="AB32" s="12">
        <v>58</v>
      </c>
    </row>
    <row r="33" spans="1:28" ht="21" customHeight="1" x14ac:dyDescent="0.25">
      <c r="A33" s="3">
        <v>30</v>
      </c>
      <c r="B33" s="1">
        <v>25635002</v>
      </c>
      <c r="C33" s="1" t="s">
        <v>111</v>
      </c>
      <c r="D33" s="2">
        <v>90</v>
      </c>
      <c r="E33" s="2" t="s">
        <v>149</v>
      </c>
      <c r="F33" s="2">
        <v>92</v>
      </c>
      <c r="G33" s="2" t="s">
        <v>149</v>
      </c>
      <c r="H33" s="2"/>
      <c r="I33" s="2"/>
      <c r="J33" s="2">
        <v>80</v>
      </c>
      <c r="K33" s="2" t="s">
        <v>151</v>
      </c>
      <c r="L33" s="2">
        <v>90</v>
      </c>
      <c r="M33" s="2" t="s">
        <v>149</v>
      </c>
      <c r="N33" s="2">
        <v>74</v>
      </c>
      <c r="O33" s="2" t="s">
        <v>153</v>
      </c>
      <c r="P33" s="2"/>
      <c r="Q33" s="2"/>
      <c r="R33" s="2">
        <v>88</v>
      </c>
      <c r="S33" s="2" t="s">
        <v>150</v>
      </c>
      <c r="T33" s="2"/>
      <c r="U33" s="2"/>
      <c r="V33" s="2"/>
      <c r="W33" s="2"/>
      <c r="X33" s="2"/>
      <c r="Y33" s="2"/>
      <c r="Z33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426</v>
      </c>
      <c r="AA33" s="4">
        <f t="shared" si="0"/>
        <v>85.2</v>
      </c>
      <c r="AB33" s="13">
        <v>16</v>
      </c>
    </row>
    <row r="34" spans="1:28" ht="21" customHeight="1" x14ac:dyDescent="0.25">
      <c r="A34" s="3">
        <v>31</v>
      </c>
      <c r="B34" s="1">
        <v>25635003</v>
      </c>
      <c r="C34" s="1" t="s">
        <v>112</v>
      </c>
      <c r="D34" s="2">
        <v>92</v>
      </c>
      <c r="E34" s="2" t="s">
        <v>149</v>
      </c>
      <c r="F34" s="2">
        <v>92</v>
      </c>
      <c r="G34" s="2" t="s">
        <v>149</v>
      </c>
      <c r="H34" s="2"/>
      <c r="I34" s="2"/>
      <c r="J34" s="2">
        <v>84</v>
      </c>
      <c r="K34" s="2" t="s">
        <v>150</v>
      </c>
      <c r="L34" s="2">
        <v>77</v>
      </c>
      <c r="M34" s="2" t="s">
        <v>152</v>
      </c>
      <c r="N34" s="2">
        <v>72</v>
      </c>
      <c r="O34" s="2" t="s">
        <v>153</v>
      </c>
      <c r="P34" s="2"/>
      <c r="Q34" s="2"/>
      <c r="R34" s="2">
        <v>81</v>
      </c>
      <c r="S34" s="2" t="s">
        <v>151</v>
      </c>
      <c r="T34" s="2"/>
      <c r="U34" s="2"/>
      <c r="V34" s="2"/>
      <c r="W34" s="2"/>
      <c r="X34" s="2"/>
      <c r="Y34" s="2"/>
      <c r="Z34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417</v>
      </c>
      <c r="AA34" s="4">
        <f t="shared" si="0"/>
        <v>83.4</v>
      </c>
      <c r="AB34" s="12">
        <v>21</v>
      </c>
    </row>
    <row r="35" spans="1:28" ht="21" customHeight="1" x14ac:dyDescent="0.25">
      <c r="A35" s="3">
        <v>32</v>
      </c>
      <c r="B35" s="1">
        <v>25635004</v>
      </c>
      <c r="C35" s="1" t="s">
        <v>113</v>
      </c>
      <c r="D35" s="2">
        <v>96</v>
      </c>
      <c r="E35" s="2" t="s">
        <v>148</v>
      </c>
      <c r="F35" s="2">
        <v>91</v>
      </c>
      <c r="G35" s="2" t="s">
        <v>150</v>
      </c>
      <c r="H35" s="2">
        <v>89</v>
      </c>
      <c r="I35" s="2" t="s">
        <v>149</v>
      </c>
      <c r="J35" s="2">
        <v>91</v>
      </c>
      <c r="K35" s="2" t="s">
        <v>149</v>
      </c>
      <c r="L35" s="2">
        <v>82</v>
      </c>
      <c r="M35" s="2" t="s">
        <v>151</v>
      </c>
      <c r="N35" s="2"/>
      <c r="O35" s="2"/>
      <c r="P35" s="2"/>
      <c r="Q35" s="2"/>
      <c r="R35" s="2">
        <v>75</v>
      </c>
      <c r="S35" s="2" t="s">
        <v>152</v>
      </c>
      <c r="T35" s="2"/>
      <c r="U35" s="2"/>
      <c r="V35" s="2"/>
      <c r="W35" s="2"/>
      <c r="X35" s="2"/>
      <c r="Y35" s="2"/>
      <c r="Z35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449</v>
      </c>
      <c r="AA35" s="4">
        <f t="shared" si="0"/>
        <v>89.8</v>
      </c>
      <c r="AB35" s="13">
        <v>12</v>
      </c>
    </row>
    <row r="36" spans="1:28" ht="21" customHeight="1" x14ac:dyDescent="0.25">
      <c r="A36" s="3">
        <v>33</v>
      </c>
      <c r="B36" s="1">
        <v>25635005</v>
      </c>
      <c r="C36" s="1" t="s">
        <v>114</v>
      </c>
      <c r="D36" s="2">
        <v>93</v>
      </c>
      <c r="E36" s="2" t="s">
        <v>148</v>
      </c>
      <c r="F36" s="2">
        <v>97</v>
      </c>
      <c r="G36" s="2" t="s">
        <v>148</v>
      </c>
      <c r="H36" s="2"/>
      <c r="I36" s="2"/>
      <c r="J36" s="2">
        <v>72</v>
      </c>
      <c r="K36" s="2" t="s">
        <v>153</v>
      </c>
      <c r="L36" s="2">
        <v>62</v>
      </c>
      <c r="M36" s="2" t="s">
        <v>154</v>
      </c>
      <c r="N36" s="2">
        <v>76</v>
      </c>
      <c r="O36" s="2" t="s">
        <v>152</v>
      </c>
      <c r="P36" s="2"/>
      <c r="Q36" s="2"/>
      <c r="R36" s="2">
        <v>76</v>
      </c>
      <c r="S36" s="2" t="s">
        <v>152</v>
      </c>
      <c r="T36" s="2"/>
      <c r="U36" s="2"/>
      <c r="V36" s="2"/>
      <c r="W36" s="2"/>
      <c r="X36" s="2"/>
      <c r="Y36" s="2"/>
      <c r="Z36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400</v>
      </c>
      <c r="AA36" s="4">
        <f t="shared" si="0"/>
        <v>80</v>
      </c>
      <c r="AB36" s="12">
        <v>28</v>
      </c>
    </row>
    <row r="37" spans="1:28" ht="21" customHeight="1" x14ac:dyDescent="0.25">
      <c r="A37" s="3">
        <v>34</v>
      </c>
      <c r="B37" s="1">
        <v>25635006</v>
      </c>
      <c r="C37" s="1" t="s">
        <v>115</v>
      </c>
      <c r="D37" s="2">
        <v>68</v>
      </c>
      <c r="E37" s="2" t="s">
        <v>153</v>
      </c>
      <c r="F37" s="2">
        <v>79</v>
      </c>
      <c r="G37" s="2" t="s">
        <v>152</v>
      </c>
      <c r="H37" s="2">
        <v>53</v>
      </c>
      <c r="I37" s="2" t="s">
        <v>155</v>
      </c>
      <c r="J37" s="2">
        <v>65</v>
      </c>
      <c r="K37" s="2" t="s">
        <v>154</v>
      </c>
      <c r="L37" s="2">
        <v>59</v>
      </c>
      <c r="M37" s="2" t="s">
        <v>155</v>
      </c>
      <c r="N37" s="2"/>
      <c r="O37" s="2"/>
      <c r="P37" s="2"/>
      <c r="Q37" s="2"/>
      <c r="R37" s="2">
        <v>55</v>
      </c>
      <c r="S37" s="2" t="s">
        <v>155</v>
      </c>
      <c r="T37" s="2"/>
      <c r="U37" s="2"/>
      <c r="V37" s="2"/>
      <c r="W37" s="2"/>
      <c r="X37" s="2"/>
      <c r="Y37" s="2"/>
      <c r="Z37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324</v>
      </c>
      <c r="AA37" s="4">
        <f t="shared" si="0"/>
        <v>64.8</v>
      </c>
      <c r="AB37" s="13">
        <v>71</v>
      </c>
    </row>
    <row r="38" spans="1:28" ht="21" customHeight="1" x14ac:dyDescent="0.25">
      <c r="A38" s="3">
        <v>35</v>
      </c>
      <c r="B38" s="1">
        <v>25635007</v>
      </c>
      <c r="C38" s="1" t="s">
        <v>116</v>
      </c>
      <c r="D38" s="2">
        <v>74</v>
      </c>
      <c r="E38" s="2" t="s">
        <v>152</v>
      </c>
      <c r="F38" s="2">
        <v>88</v>
      </c>
      <c r="G38" s="2" t="s">
        <v>150</v>
      </c>
      <c r="H38" s="2"/>
      <c r="I38" s="2"/>
      <c r="J38" s="2">
        <v>72</v>
      </c>
      <c r="K38" s="2" t="s">
        <v>153</v>
      </c>
      <c r="L38" s="2">
        <v>61</v>
      </c>
      <c r="M38" s="2" t="s">
        <v>155</v>
      </c>
      <c r="N38" s="2">
        <v>91</v>
      </c>
      <c r="O38" s="2" t="s">
        <v>150</v>
      </c>
      <c r="P38" s="2"/>
      <c r="Q38" s="2"/>
      <c r="R38" s="2">
        <v>75</v>
      </c>
      <c r="S38" s="2" t="s">
        <v>152</v>
      </c>
      <c r="T38" s="2"/>
      <c r="U38" s="2"/>
      <c r="V38" s="2"/>
      <c r="W38" s="2"/>
      <c r="X38" s="2"/>
      <c r="Y38" s="2"/>
      <c r="Z38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386</v>
      </c>
      <c r="AA38" s="4">
        <f t="shared" si="0"/>
        <v>77.2</v>
      </c>
      <c r="AB38" s="12">
        <v>41</v>
      </c>
    </row>
    <row r="39" spans="1:28" ht="21" customHeight="1" x14ac:dyDescent="0.25">
      <c r="A39" s="3">
        <v>36</v>
      </c>
      <c r="B39" s="1">
        <v>25635008</v>
      </c>
      <c r="C39" s="1" t="s">
        <v>117</v>
      </c>
      <c r="D39" s="2">
        <v>76</v>
      </c>
      <c r="E39" s="2" t="s">
        <v>152</v>
      </c>
      <c r="F39" s="2">
        <v>87</v>
      </c>
      <c r="G39" s="2" t="s">
        <v>150</v>
      </c>
      <c r="H39" s="2"/>
      <c r="I39" s="2"/>
      <c r="J39" s="2">
        <v>76</v>
      </c>
      <c r="K39" s="2" t="s">
        <v>152</v>
      </c>
      <c r="L39" s="2">
        <v>64</v>
      </c>
      <c r="M39" s="2" t="s">
        <v>154</v>
      </c>
      <c r="N39" s="2">
        <v>68</v>
      </c>
      <c r="O39" s="2" t="s">
        <v>154</v>
      </c>
      <c r="P39" s="2"/>
      <c r="Q39" s="2"/>
      <c r="R39" s="2">
        <v>74</v>
      </c>
      <c r="S39" s="2" t="s">
        <v>153</v>
      </c>
      <c r="T39" s="2"/>
      <c r="U39" s="2"/>
      <c r="V39" s="2"/>
      <c r="W39" s="2"/>
      <c r="X39" s="2"/>
      <c r="Y39" s="2"/>
      <c r="Z39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371</v>
      </c>
      <c r="AA39" s="4">
        <f t="shared" si="0"/>
        <v>74.2</v>
      </c>
      <c r="AB39" s="13">
        <v>48</v>
      </c>
    </row>
    <row r="40" spans="1:28" ht="21" customHeight="1" x14ac:dyDescent="0.25">
      <c r="A40" s="3">
        <v>37</v>
      </c>
      <c r="B40" s="1">
        <v>25635009</v>
      </c>
      <c r="C40" s="1" t="s">
        <v>118</v>
      </c>
      <c r="D40" s="2">
        <v>77</v>
      </c>
      <c r="E40" s="2" t="s">
        <v>151</v>
      </c>
      <c r="F40" s="2">
        <v>92</v>
      </c>
      <c r="G40" s="2" t="s">
        <v>149</v>
      </c>
      <c r="H40" s="2">
        <v>72</v>
      </c>
      <c r="I40" s="2" t="s">
        <v>152</v>
      </c>
      <c r="J40" s="2">
        <v>88</v>
      </c>
      <c r="K40" s="2" t="s">
        <v>149</v>
      </c>
      <c r="L40" s="2">
        <v>90</v>
      </c>
      <c r="M40" s="2" t="s">
        <v>149</v>
      </c>
      <c r="N40" s="2"/>
      <c r="O40" s="2"/>
      <c r="P40" s="2"/>
      <c r="Q40" s="2"/>
      <c r="R40" s="2">
        <v>78</v>
      </c>
      <c r="S40" s="2" t="s">
        <v>152</v>
      </c>
      <c r="T40" s="2"/>
      <c r="U40" s="2"/>
      <c r="V40" s="2"/>
      <c r="W40" s="2"/>
      <c r="X40" s="2"/>
      <c r="Y40" s="2"/>
      <c r="Z40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419</v>
      </c>
      <c r="AA40" s="4">
        <f t="shared" si="0"/>
        <v>83.8</v>
      </c>
      <c r="AB40" s="12">
        <v>20</v>
      </c>
    </row>
    <row r="41" spans="1:28" ht="21" customHeight="1" x14ac:dyDescent="0.25">
      <c r="A41" s="3">
        <v>38</v>
      </c>
      <c r="B41" s="1">
        <v>25635010</v>
      </c>
      <c r="C41" s="1" t="s">
        <v>119</v>
      </c>
      <c r="D41" s="2">
        <v>82</v>
      </c>
      <c r="E41" s="2" t="s">
        <v>150</v>
      </c>
      <c r="F41" s="2">
        <v>91</v>
      </c>
      <c r="G41" s="2" t="s">
        <v>150</v>
      </c>
      <c r="H41" s="2"/>
      <c r="I41" s="2"/>
      <c r="J41" s="2">
        <v>77</v>
      </c>
      <c r="K41" s="2" t="s">
        <v>152</v>
      </c>
      <c r="L41" s="2">
        <v>75</v>
      </c>
      <c r="M41" s="2" t="s">
        <v>152</v>
      </c>
      <c r="N41" s="2">
        <v>81</v>
      </c>
      <c r="O41" s="2" t="s">
        <v>152</v>
      </c>
      <c r="P41" s="2"/>
      <c r="Q41" s="2"/>
      <c r="R41" s="2">
        <v>74</v>
      </c>
      <c r="S41" s="2" t="s">
        <v>153</v>
      </c>
      <c r="T41" s="2"/>
      <c r="U41" s="2"/>
      <c r="V41" s="2"/>
      <c r="W41" s="2"/>
      <c r="X41" s="2"/>
      <c r="Y41" s="2"/>
      <c r="Z41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406</v>
      </c>
      <c r="AA41" s="4">
        <f t="shared" si="0"/>
        <v>81.2</v>
      </c>
      <c r="AB41" s="13">
        <v>27</v>
      </c>
    </row>
    <row r="42" spans="1:28" ht="21" customHeight="1" x14ac:dyDescent="0.25">
      <c r="A42" s="3">
        <v>39</v>
      </c>
      <c r="B42" s="1">
        <v>25635011</v>
      </c>
      <c r="C42" s="1" t="s">
        <v>120</v>
      </c>
      <c r="D42" s="2">
        <v>74</v>
      </c>
      <c r="E42" s="2" t="s">
        <v>152</v>
      </c>
      <c r="F42" s="2">
        <v>86</v>
      </c>
      <c r="G42" s="2" t="s">
        <v>151</v>
      </c>
      <c r="H42" s="2"/>
      <c r="I42" s="2"/>
      <c r="J42" s="2">
        <v>81</v>
      </c>
      <c r="K42" s="2" t="s">
        <v>151</v>
      </c>
      <c r="L42" s="2">
        <v>65</v>
      </c>
      <c r="M42" s="2" t="s">
        <v>154</v>
      </c>
      <c r="N42" s="2">
        <v>83</v>
      </c>
      <c r="O42" s="2" t="s">
        <v>151</v>
      </c>
      <c r="P42" s="2"/>
      <c r="Q42" s="2"/>
      <c r="R42" s="2">
        <v>77</v>
      </c>
      <c r="S42" s="2" t="s">
        <v>152</v>
      </c>
      <c r="T42" s="2"/>
      <c r="U42" s="2"/>
      <c r="V42" s="2"/>
      <c r="W42" s="2"/>
      <c r="X42" s="2"/>
      <c r="Y42" s="2"/>
      <c r="Z42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389</v>
      </c>
      <c r="AA42" s="4">
        <f t="shared" si="0"/>
        <v>77.8</v>
      </c>
      <c r="AB42" s="12">
        <v>35</v>
      </c>
    </row>
    <row r="43" spans="1:28" ht="21" customHeight="1" x14ac:dyDescent="0.25">
      <c r="A43" s="3">
        <v>40</v>
      </c>
      <c r="B43" s="1">
        <v>25635012</v>
      </c>
      <c r="C43" s="1" t="s">
        <v>121</v>
      </c>
      <c r="D43" s="2"/>
      <c r="E43" s="2"/>
      <c r="F43" s="2">
        <v>98</v>
      </c>
      <c r="G43" s="2" t="s">
        <v>148</v>
      </c>
      <c r="H43" s="2">
        <v>96</v>
      </c>
      <c r="I43" s="2" t="s">
        <v>148</v>
      </c>
      <c r="J43" s="2">
        <v>91</v>
      </c>
      <c r="K43" s="2" t="s">
        <v>149</v>
      </c>
      <c r="L43" s="2">
        <v>94</v>
      </c>
      <c r="M43" s="2" t="s">
        <v>148</v>
      </c>
      <c r="N43" s="2"/>
      <c r="O43" s="2"/>
      <c r="P43" s="2">
        <v>96</v>
      </c>
      <c r="Q43" s="2" t="s">
        <v>148</v>
      </c>
      <c r="R43" s="2">
        <v>89</v>
      </c>
      <c r="S43" s="2" t="s">
        <v>149</v>
      </c>
      <c r="T43" s="2"/>
      <c r="U43" s="2"/>
      <c r="V43" s="2"/>
      <c r="W43" s="2"/>
      <c r="X43" s="2"/>
      <c r="Y43" s="2"/>
      <c r="Z43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475</v>
      </c>
      <c r="AA43" s="4">
        <f t="shared" si="0"/>
        <v>95</v>
      </c>
      <c r="AB43" s="13">
        <v>5</v>
      </c>
    </row>
    <row r="44" spans="1:28" ht="21" customHeight="1" x14ac:dyDescent="0.25">
      <c r="A44" s="3">
        <v>41</v>
      </c>
      <c r="B44" s="1">
        <v>25635013</v>
      </c>
      <c r="C44" s="1" t="s">
        <v>122</v>
      </c>
      <c r="D44" s="2">
        <v>97</v>
      </c>
      <c r="E44" s="2" t="s">
        <v>148</v>
      </c>
      <c r="F44" s="2">
        <v>97</v>
      </c>
      <c r="G44" s="2" t="s">
        <v>148</v>
      </c>
      <c r="H44" s="2">
        <v>96</v>
      </c>
      <c r="I44" s="2" t="s">
        <v>148</v>
      </c>
      <c r="J44" s="2">
        <v>94</v>
      </c>
      <c r="K44" s="2" t="s">
        <v>148</v>
      </c>
      <c r="L44" s="2">
        <v>94</v>
      </c>
      <c r="M44" s="2" t="s">
        <v>148</v>
      </c>
      <c r="N44" s="2"/>
      <c r="O44" s="2"/>
      <c r="P44" s="2"/>
      <c r="Q44" s="2"/>
      <c r="R44" s="2">
        <v>97</v>
      </c>
      <c r="S44" s="2" t="s">
        <v>148</v>
      </c>
      <c r="T44" s="2"/>
      <c r="U44" s="2"/>
      <c r="V44" s="2"/>
      <c r="W44" s="2"/>
      <c r="X44" s="2"/>
      <c r="Y44" s="2"/>
      <c r="Z44" s="2">
        <f>SUM(Table52[[#This Row],[Hindi ]]+Table52[[#This Row],[Eng]]+Table52[[#This Row],[Maths]]+Table52[[#This Row],[Phy]]+Table52[[#This Row],[Chem ]]+Table52[[#This Row],[Bio]]+Table52[[#This Row],[CS]]+Table52[[#This Row],[Acco]]+Table52[[#This Row],[BSt]]+Table52[[#This Row],[Eco.]])</f>
        <v>478</v>
      </c>
      <c r="AA44" s="4">
        <f t="shared" si="0"/>
        <v>95.6</v>
      </c>
      <c r="AB44" s="12">
        <v>3</v>
      </c>
    </row>
    <row r="54" spans="5:5" x14ac:dyDescent="0.25">
      <c r="E54" s="14"/>
    </row>
  </sheetData>
  <mergeCells count="2">
    <mergeCell ref="A1:AB1"/>
    <mergeCell ref="A2:AB2"/>
  </mergeCells>
  <pageMargins left="0.7" right="0.7" top="0.75" bottom="0.75" header="0.3" footer="0.3"/>
  <pageSetup paperSize="9" scale="90" orientation="landscape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F2395-CDAB-477D-9916-0FA595950BB2}">
  <sheetPr>
    <pageSetUpPr fitToPage="1"/>
  </sheetPr>
  <dimension ref="A1:R55"/>
  <sheetViews>
    <sheetView topLeftCell="C1" zoomScale="115" zoomScaleNormal="115" workbookViewId="0">
      <pane xSplit="1" ySplit="3" topLeftCell="D4" activePane="bottomRight" state="frozen"/>
      <selection activeCell="C1" sqref="C1"/>
      <selection pane="topRight" activeCell="D1" sqref="D1"/>
      <selection pane="bottomLeft" activeCell="C4" sqref="C4"/>
      <selection pane="bottomRight" activeCell="L59" sqref="L59"/>
    </sheetView>
  </sheetViews>
  <sheetFormatPr defaultRowHeight="21.75" customHeight="1" x14ac:dyDescent="0.25"/>
  <cols>
    <col min="1" max="1" width="5" bestFit="1" customWidth="1"/>
    <col min="2" max="2" width="10.140625" bestFit="1" customWidth="1"/>
    <col min="3" max="3" width="26.7109375" bestFit="1" customWidth="1"/>
    <col min="4" max="4" width="6.5703125" bestFit="1" customWidth="1"/>
    <col min="5" max="5" width="7.85546875" bestFit="1" customWidth="1"/>
    <col min="6" max="6" width="6.140625" bestFit="1" customWidth="1"/>
    <col min="7" max="7" width="5" bestFit="1" customWidth="1"/>
    <col min="8" max="8" width="6.140625" bestFit="1" customWidth="1"/>
    <col min="9" max="9" width="5" bestFit="1" customWidth="1"/>
    <col min="10" max="10" width="6.140625" bestFit="1" customWidth="1"/>
    <col min="11" max="11" width="5" bestFit="1" customWidth="1"/>
    <col min="12" max="12" width="6.140625" bestFit="1" customWidth="1"/>
    <col min="13" max="13" width="5" bestFit="1" customWidth="1"/>
    <col min="14" max="14" width="6.140625" bestFit="1" customWidth="1"/>
    <col min="15" max="15" width="5" bestFit="1" customWidth="1"/>
    <col min="16" max="16" width="7.28515625" bestFit="1" customWidth="1"/>
    <col min="17" max="17" width="6.140625" bestFit="1" customWidth="1"/>
    <col min="18" max="18" width="5.42578125" bestFit="1" customWidth="1"/>
    <col min="19" max="19" width="10.140625" bestFit="1" customWidth="1"/>
    <col min="20" max="20" width="26.7109375" bestFit="1" customWidth="1"/>
    <col min="21" max="21" width="12.28515625" bestFit="1" customWidth="1"/>
  </cols>
  <sheetData>
    <row r="1" spans="1:18" ht="21.75" customHeight="1" x14ac:dyDescent="0.4">
      <c r="A1" s="16" t="s">
        <v>139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1.75" customHeight="1" x14ac:dyDescent="0.35">
      <c r="A2" s="15" t="s">
        <v>144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1.75" customHeight="1" x14ac:dyDescent="0.25">
      <c r="A3" s="5" t="s">
        <v>132</v>
      </c>
      <c r="B3" s="6" t="s">
        <v>133</v>
      </c>
      <c r="C3" s="6" t="s">
        <v>130</v>
      </c>
      <c r="D3" s="6" t="s">
        <v>123</v>
      </c>
      <c r="E3" s="6" t="s">
        <v>171</v>
      </c>
      <c r="F3" s="6" t="s">
        <v>135</v>
      </c>
      <c r="G3" s="6" t="s">
        <v>170</v>
      </c>
      <c r="H3" s="6" t="s">
        <v>126</v>
      </c>
      <c r="I3" s="6" t="s">
        <v>172</v>
      </c>
      <c r="J3" s="6" t="s">
        <v>131</v>
      </c>
      <c r="K3" s="6" t="s">
        <v>173</v>
      </c>
      <c r="L3" s="6" t="s">
        <v>127</v>
      </c>
      <c r="M3" s="6" t="s">
        <v>174</v>
      </c>
      <c r="N3" s="6" t="s">
        <v>128</v>
      </c>
      <c r="O3" s="6" t="s">
        <v>175</v>
      </c>
      <c r="P3" s="6" t="s">
        <v>137</v>
      </c>
      <c r="Q3" s="7" t="s">
        <v>138</v>
      </c>
      <c r="R3" s="6" t="s">
        <v>129</v>
      </c>
    </row>
    <row r="4" spans="1:18" ht="21.75" customHeight="1" x14ac:dyDescent="0.25">
      <c r="A4" s="3">
        <v>42</v>
      </c>
      <c r="B4" s="1" t="s">
        <v>0</v>
      </c>
      <c r="C4" s="1" t="s">
        <v>1</v>
      </c>
      <c r="D4" s="2">
        <v>65</v>
      </c>
      <c r="E4" s="2" t="s">
        <v>154</v>
      </c>
      <c r="F4" s="2">
        <v>75</v>
      </c>
      <c r="G4" s="2" t="s">
        <v>153</v>
      </c>
      <c r="H4" s="2">
        <v>71</v>
      </c>
      <c r="I4" s="2" t="s">
        <v>153</v>
      </c>
      <c r="J4" s="2">
        <v>43</v>
      </c>
      <c r="K4" s="2" t="s">
        <v>155</v>
      </c>
      <c r="L4" s="2">
        <v>60</v>
      </c>
      <c r="M4" s="2" t="s">
        <v>155</v>
      </c>
      <c r="N4" s="2">
        <v>55</v>
      </c>
      <c r="O4" s="2" t="s">
        <v>154</v>
      </c>
      <c r="P4" s="2">
        <f>SUM(Table53[[#This Row],[Hindi ]]+Table53[[#This Row],[Eng]]+Table53[[#This Row],[Acco]]+Table53[[#This Row],[BSt]]+Table53[[#This Row],[Eco.]])</f>
        <v>298</v>
      </c>
      <c r="Q4" s="4">
        <f t="shared" ref="Q4:Q44" si="0">P4/5</f>
        <v>59.6</v>
      </c>
      <c r="R4" s="13">
        <v>81</v>
      </c>
    </row>
    <row r="5" spans="1:18" ht="21.75" customHeight="1" x14ac:dyDescent="0.25">
      <c r="A5" s="3">
        <v>43</v>
      </c>
      <c r="B5" s="1" t="s">
        <v>2</v>
      </c>
      <c r="C5" s="1" t="s">
        <v>3</v>
      </c>
      <c r="D5" s="2">
        <v>60</v>
      </c>
      <c r="E5" s="2" t="s">
        <v>155</v>
      </c>
      <c r="F5" s="2">
        <v>82</v>
      </c>
      <c r="G5" s="2" t="s">
        <v>152</v>
      </c>
      <c r="H5" s="2">
        <v>57</v>
      </c>
      <c r="I5" s="2" t="s">
        <v>155</v>
      </c>
      <c r="J5" s="2">
        <v>49</v>
      </c>
      <c r="K5" s="2" t="s">
        <v>155</v>
      </c>
      <c r="L5" s="2">
        <v>64</v>
      </c>
      <c r="M5" s="2" t="s">
        <v>154</v>
      </c>
      <c r="N5" s="2">
        <v>59</v>
      </c>
      <c r="O5" s="2" t="s">
        <v>154</v>
      </c>
      <c r="P5" s="2">
        <f>SUM(Table53[[#This Row],[Hindi ]]+Table53[[#This Row],[Eng]]+Table53[[#This Row],[Acco]]+Table53[[#This Row],[BSt]]+Table53[[#This Row],[Eco.]])</f>
        <v>314</v>
      </c>
      <c r="Q5" s="4">
        <f t="shared" si="0"/>
        <v>62.8</v>
      </c>
      <c r="R5" s="12">
        <v>78</v>
      </c>
    </row>
    <row r="6" spans="1:18" ht="21.75" customHeight="1" x14ac:dyDescent="0.25">
      <c r="A6" s="3">
        <v>44</v>
      </c>
      <c r="B6" s="1" t="s">
        <v>4</v>
      </c>
      <c r="C6" s="1" t="s">
        <v>5</v>
      </c>
      <c r="D6" s="2">
        <v>70</v>
      </c>
      <c r="E6" s="2" t="s">
        <v>153</v>
      </c>
      <c r="F6" s="2">
        <v>73</v>
      </c>
      <c r="G6" s="2" t="s">
        <v>153</v>
      </c>
      <c r="H6" s="2">
        <v>75</v>
      </c>
      <c r="I6" s="2" t="s">
        <v>152</v>
      </c>
      <c r="J6" s="2">
        <v>43</v>
      </c>
      <c r="K6" s="2" t="s">
        <v>155</v>
      </c>
      <c r="L6" s="2">
        <v>61</v>
      </c>
      <c r="M6" s="2" t="s">
        <v>154</v>
      </c>
      <c r="N6" s="2">
        <v>54</v>
      </c>
      <c r="O6" s="2" t="s">
        <v>154</v>
      </c>
      <c r="P6" s="2">
        <f>SUM(Table53[[#This Row],[Hindi ]]+Table53[[#This Row],[Eng]]+Table53[[#This Row],[Acco]]+Table53[[#This Row],[BSt]]+Table53[[#This Row],[Eco.]])</f>
        <v>301</v>
      </c>
      <c r="Q6" s="4">
        <f t="shared" si="0"/>
        <v>60.2</v>
      </c>
      <c r="R6" s="13">
        <v>80</v>
      </c>
    </row>
    <row r="7" spans="1:18" ht="21.75" customHeight="1" x14ac:dyDescent="0.25">
      <c r="A7" s="3">
        <v>45</v>
      </c>
      <c r="B7" s="1" t="s">
        <v>6</v>
      </c>
      <c r="C7" s="1" t="s">
        <v>7</v>
      </c>
      <c r="D7" s="2">
        <v>86</v>
      </c>
      <c r="E7" s="2" t="s">
        <v>150</v>
      </c>
      <c r="F7" s="2">
        <v>95</v>
      </c>
      <c r="G7" s="2" t="s">
        <v>148</v>
      </c>
      <c r="H7" s="2">
        <v>87</v>
      </c>
      <c r="I7" s="2" t="s">
        <v>150</v>
      </c>
      <c r="J7" s="2">
        <v>77</v>
      </c>
      <c r="K7" s="2" t="s">
        <v>150</v>
      </c>
      <c r="L7" s="2">
        <v>93</v>
      </c>
      <c r="M7" s="2" t="s">
        <v>149</v>
      </c>
      <c r="N7" s="2">
        <v>95</v>
      </c>
      <c r="O7" s="2" t="s">
        <v>148</v>
      </c>
      <c r="P7" s="2">
        <f>SUM(Table53[[#This Row],[Hindi ]]+Table53[[#This Row],[Eng]]+Table53[[#This Row],[Acco]]+Table53[[#This Row],[BSt]]+Table53[[#This Row],[Eco.]])</f>
        <v>446</v>
      </c>
      <c r="Q7" s="4">
        <f t="shared" si="0"/>
        <v>89.2</v>
      </c>
      <c r="R7" s="12">
        <v>14</v>
      </c>
    </row>
    <row r="8" spans="1:18" ht="21.75" customHeight="1" x14ac:dyDescent="0.25">
      <c r="A8" s="3">
        <v>46</v>
      </c>
      <c r="B8" s="1" t="s">
        <v>8</v>
      </c>
      <c r="C8" s="1" t="s">
        <v>9</v>
      </c>
      <c r="D8" s="2">
        <v>79</v>
      </c>
      <c r="E8" s="2" t="s">
        <v>151</v>
      </c>
      <c r="F8" s="2">
        <v>86</v>
      </c>
      <c r="G8" s="2" t="s">
        <v>151</v>
      </c>
      <c r="H8" s="2">
        <v>74</v>
      </c>
      <c r="I8" s="2" t="s">
        <v>153</v>
      </c>
      <c r="J8" s="2">
        <v>74</v>
      </c>
      <c r="K8" s="2" t="s">
        <v>150</v>
      </c>
      <c r="L8" s="2">
        <v>90</v>
      </c>
      <c r="M8" s="2" t="s">
        <v>149</v>
      </c>
      <c r="N8" s="2">
        <v>91</v>
      </c>
      <c r="O8" s="2" t="s">
        <v>149</v>
      </c>
      <c r="P8" s="2">
        <f>SUM(Table53[[#This Row],[Hindi ]]+Table53[[#This Row],[Eng]]+Table53[[#This Row],[Acco]]+Table53[[#This Row],[BSt]]+Table53[[#This Row],[Eco.]])</f>
        <v>420</v>
      </c>
      <c r="Q8" s="4">
        <f t="shared" si="0"/>
        <v>84</v>
      </c>
      <c r="R8" s="13">
        <v>19</v>
      </c>
    </row>
    <row r="9" spans="1:18" ht="21.75" customHeight="1" x14ac:dyDescent="0.25">
      <c r="A9" s="3">
        <v>47</v>
      </c>
      <c r="B9" s="1" t="s">
        <v>10</v>
      </c>
      <c r="C9" s="1" t="s">
        <v>11</v>
      </c>
      <c r="D9" s="2">
        <v>64</v>
      </c>
      <c r="E9" s="2" t="s">
        <v>154</v>
      </c>
      <c r="F9" s="2">
        <v>80</v>
      </c>
      <c r="G9" s="2" t="s">
        <v>152</v>
      </c>
      <c r="H9" s="2">
        <v>57</v>
      </c>
      <c r="I9" s="2" t="s">
        <v>155</v>
      </c>
      <c r="J9" s="2">
        <v>55</v>
      </c>
      <c r="K9" s="2" t="s">
        <v>154</v>
      </c>
      <c r="L9" s="2">
        <v>71</v>
      </c>
      <c r="M9" s="2" t="s">
        <v>153</v>
      </c>
      <c r="N9" s="2">
        <v>58</v>
      </c>
      <c r="O9" s="2" t="s">
        <v>154</v>
      </c>
      <c r="P9" s="2">
        <f>SUM(Table53[[#This Row],[Hindi ]]+Table53[[#This Row],[Eng]]+Table53[[#This Row],[Acco]]+Table53[[#This Row],[BSt]]+Table53[[#This Row],[Eco.]])</f>
        <v>328</v>
      </c>
      <c r="Q9" s="4">
        <f t="shared" si="0"/>
        <v>65.599999999999994</v>
      </c>
      <c r="R9" s="12">
        <v>70</v>
      </c>
    </row>
    <row r="10" spans="1:18" ht="21.75" customHeight="1" x14ac:dyDescent="0.25">
      <c r="A10" s="3">
        <v>48</v>
      </c>
      <c r="B10" s="1" t="s">
        <v>12</v>
      </c>
      <c r="C10" s="1" t="s">
        <v>13</v>
      </c>
      <c r="D10" s="2">
        <v>70</v>
      </c>
      <c r="E10" s="2" t="s">
        <v>153</v>
      </c>
      <c r="F10" s="2">
        <v>86</v>
      </c>
      <c r="G10" s="2" t="s">
        <v>151</v>
      </c>
      <c r="H10" s="2">
        <v>61</v>
      </c>
      <c r="I10" s="2" t="s">
        <v>155</v>
      </c>
      <c r="J10" s="2">
        <v>50</v>
      </c>
      <c r="K10" s="2" t="s">
        <v>154</v>
      </c>
      <c r="L10" s="2">
        <v>69</v>
      </c>
      <c r="M10" s="2" t="s">
        <v>153</v>
      </c>
      <c r="N10" s="2">
        <v>48</v>
      </c>
      <c r="O10" s="2" t="s">
        <v>155</v>
      </c>
      <c r="P10" s="2">
        <f>SUM(Table53[[#This Row],[Hindi ]]+Table53[[#This Row],[Eng]]+Table53[[#This Row],[Acco]]+Table53[[#This Row],[BSt]]+Table53[[#This Row],[Eco.]])</f>
        <v>323</v>
      </c>
      <c r="Q10" s="4">
        <f t="shared" si="0"/>
        <v>64.599999999999994</v>
      </c>
      <c r="R10" s="13">
        <v>72</v>
      </c>
    </row>
    <row r="11" spans="1:18" ht="21.75" customHeight="1" x14ac:dyDescent="0.25">
      <c r="A11" s="3">
        <v>49</v>
      </c>
      <c r="B11" s="1" t="s">
        <v>14</v>
      </c>
      <c r="C11" s="1" t="s">
        <v>15</v>
      </c>
      <c r="D11" s="2">
        <v>66</v>
      </c>
      <c r="E11" s="2" t="s">
        <v>154</v>
      </c>
      <c r="F11" s="2">
        <v>75</v>
      </c>
      <c r="G11" s="2" t="s">
        <v>153</v>
      </c>
      <c r="H11" s="2">
        <v>64</v>
      </c>
      <c r="I11" s="2" t="s">
        <v>154</v>
      </c>
      <c r="J11" s="2">
        <v>58</v>
      </c>
      <c r="K11" s="2" t="s">
        <v>153</v>
      </c>
      <c r="L11" s="2">
        <v>75</v>
      </c>
      <c r="M11" s="2" t="s">
        <v>152</v>
      </c>
      <c r="N11" s="2">
        <v>55</v>
      </c>
      <c r="O11" s="2" t="s">
        <v>154</v>
      </c>
      <c r="P11" s="2">
        <f>SUM(Table53[[#This Row],[Hindi ]]+Table53[[#This Row],[Eng]]+Table53[[#This Row],[Acco]]+Table53[[#This Row],[BSt]]+Table53[[#This Row],[Eco.]])</f>
        <v>329</v>
      </c>
      <c r="Q11" s="4">
        <f t="shared" si="0"/>
        <v>65.8</v>
      </c>
      <c r="R11" s="12">
        <v>68</v>
      </c>
    </row>
    <row r="12" spans="1:18" ht="21.75" customHeight="1" x14ac:dyDescent="0.25">
      <c r="A12" s="3">
        <v>50</v>
      </c>
      <c r="B12" s="1" t="s">
        <v>16</v>
      </c>
      <c r="C12" s="1" t="s">
        <v>17</v>
      </c>
      <c r="D12" s="2">
        <v>60</v>
      </c>
      <c r="E12" s="2" t="s">
        <v>155</v>
      </c>
      <c r="F12" s="2">
        <v>79</v>
      </c>
      <c r="G12" s="2" t="s">
        <v>152</v>
      </c>
      <c r="H12" s="2">
        <v>52</v>
      </c>
      <c r="I12" s="2" t="s">
        <v>155</v>
      </c>
      <c r="J12" s="2">
        <v>53</v>
      </c>
      <c r="K12" s="2" t="s">
        <v>154</v>
      </c>
      <c r="L12" s="2">
        <v>74</v>
      </c>
      <c r="M12" s="2" t="s">
        <v>152</v>
      </c>
      <c r="N12" s="2">
        <v>70</v>
      </c>
      <c r="O12" s="2" t="s">
        <v>152</v>
      </c>
      <c r="P12" s="2">
        <f>SUM(Table53[[#This Row],[Hindi ]]+Table53[[#This Row],[Eng]]+Table53[[#This Row],[Acco]]+Table53[[#This Row],[BSt]]+Table53[[#This Row],[Eco.]])</f>
        <v>336</v>
      </c>
      <c r="Q12" s="4">
        <f t="shared" si="0"/>
        <v>67.2</v>
      </c>
      <c r="R12" s="13">
        <v>66</v>
      </c>
    </row>
    <row r="13" spans="1:18" ht="21.75" customHeight="1" x14ac:dyDescent="0.25">
      <c r="A13" s="3">
        <v>51</v>
      </c>
      <c r="B13" s="1" t="s">
        <v>18</v>
      </c>
      <c r="C13" s="1" t="s">
        <v>19</v>
      </c>
      <c r="D13" s="2">
        <v>69</v>
      </c>
      <c r="E13" s="2" t="s">
        <v>153</v>
      </c>
      <c r="F13" s="2">
        <v>85</v>
      </c>
      <c r="G13" s="2" t="s">
        <v>151</v>
      </c>
      <c r="H13" s="2">
        <v>70</v>
      </c>
      <c r="I13" s="2" t="s">
        <v>153</v>
      </c>
      <c r="J13" s="2">
        <v>71</v>
      </c>
      <c r="K13" s="2" t="s">
        <v>151</v>
      </c>
      <c r="L13" s="2">
        <v>88</v>
      </c>
      <c r="M13" s="2" t="s">
        <v>150</v>
      </c>
      <c r="N13" s="2">
        <v>78</v>
      </c>
      <c r="O13" s="2" t="s">
        <v>151</v>
      </c>
      <c r="P13" s="2">
        <f>SUM(Table53[[#This Row],[Hindi ]]+Table53[[#This Row],[Eng]]+Table53[[#This Row],[Acco]]+Table53[[#This Row],[BSt]]+Table53[[#This Row],[Eco.]])</f>
        <v>391</v>
      </c>
      <c r="Q13" s="4">
        <f t="shared" si="0"/>
        <v>78.2</v>
      </c>
      <c r="R13" s="12">
        <v>33</v>
      </c>
    </row>
    <row r="14" spans="1:18" ht="21.75" customHeight="1" x14ac:dyDescent="0.25">
      <c r="A14" s="3">
        <v>52</v>
      </c>
      <c r="B14" s="1" t="s">
        <v>20</v>
      </c>
      <c r="C14" s="1" t="s">
        <v>21</v>
      </c>
      <c r="D14" s="2">
        <v>55</v>
      </c>
      <c r="E14" s="2" t="s">
        <v>155</v>
      </c>
      <c r="F14" s="2">
        <v>72</v>
      </c>
      <c r="G14" s="2" t="s">
        <v>153</v>
      </c>
      <c r="H14" s="2">
        <v>58</v>
      </c>
      <c r="I14" s="2" t="s">
        <v>155</v>
      </c>
      <c r="J14" s="2">
        <v>43</v>
      </c>
      <c r="K14" s="2" t="s">
        <v>155</v>
      </c>
      <c r="L14" s="2">
        <v>50</v>
      </c>
      <c r="M14" s="2" t="s">
        <v>155</v>
      </c>
      <c r="N14" s="2">
        <v>50</v>
      </c>
      <c r="O14" s="2" t="s">
        <v>155</v>
      </c>
      <c r="P14" s="2">
        <f>SUM(Table53[[#This Row],[Hindi ]]+Table53[[#This Row],[Eng]]+Table53[[#This Row],[Acco]]+Table53[[#This Row],[BSt]]+Table53[[#This Row],[Eco.]])</f>
        <v>270</v>
      </c>
      <c r="Q14" s="4">
        <f t="shared" si="0"/>
        <v>54</v>
      </c>
      <c r="R14" s="13">
        <v>82</v>
      </c>
    </row>
    <row r="15" spans="1:18" ht="21.75" customHeight="1" x14ac:dyDescent="0.25">
      <c r="A15" s="3">
        <v>53</v>
      </c>
      <c r="B15" s="1" t="s">
        <v>22</v>
      </c>
      <c r="C15" s="1" t="s">
        <v>23</v>
      </c>
      <c r="D15" s="2">
        <v>70</v>
      </c>
      <c r="E15" s="2" t="s">
        <v>153</v>
      </c>
      <c r="F15" s="2">
        <v>82</v>
      </c>
      <c r="G15" s="2" t="s">
        <v>152</v>
      </c>
      <c r="H15" s="2">
        <v>77</v>
      </c>
      <c r="I15" s="2" t="s">
        <v>152</v>
      </c>
      <c r="J15" s="2">
        <v>59</v>
      </c>
      <c r="K15" s="2" t="s">
        <v>153</v>
      </c>
      <c r="L15" s="2">
        <v>75</v>
      </c>
      <c r="M15" s="2" t="s">
        <v>152</v>
      </c>
      <c r="N15" s="2">
        <v>52</v>
      </c>
      <c r="O15" s="2" t="s">
        <v>155</v>
      </c>
      <c r="P15" s="2">
        <f>SUM(Table53[[#This Row],[Hindi ]]+Table53[[#This Row],[Eng]]+Table53[[#This Row],[Acco]]+Table53[[#This Row],[BSt]]+Table53[[#This Row],[Eco.]])</f>
        <v>338</v>
      </c>
      <c r="Q15" s="4">
        <f t="shared" si="0"/>
        <v>67.599999999999994</v>
      </c>
      <c r="R15" s="12">
        <v>63</v>
      </c>
    </row>
    <row r="16" spans="1:18" ht="21.75" customHeight="1" x14ac:dyDescent="0.25">
      <c r="A16" s="3">
        <v>54</v>
      </c>
      <c r="B16" s="1" t="s">
        <v>24</v>
      </c>
      <c r="C16" s="1" t="s">
        <v>25</v>
      </c>
      <c r="D16" s="2">
        <v>68</v>
      </c>
      <c r="E16" s="2" t="s">
        <v>153</v>
      </c>
      <c r="F16" s="2">
        <v>74</v>
      </c>
      <c r="G16" s="2" t="s">
        <v>153</v>
      </c>
      <c r="H16" s="2">
        <v>58</v>
      </c>
      <c r="I16" s="2" t="s">
        <v>155</v>
      </c>
      <c r="J16" s="2">
        <v>67</v>
      </c>
      <c r="K16" s="2" t="s">
        <v>151</v>
      </c>
      <c r="L16" s="2">
        <v>81</v>
      </c>
      <c r="M16" s="2" t="s">
        <v>151</v>
      </c>
      <c r="N16" s="2">
        <v>66</v>
      </c>
      <c r="O16" s="2" t="s">
        <v>153</v>
      </c>
      <c r="P16" s="2">
        <f>SUM(Table53[[#This Row],[Hindi ]]+Table53[[#This Row],[Eng]]+Table53[[#This Row],[Acco]]+Table53[[#This Row],[BSt]]+Table53[[#This Row],[Eco.]])</f>
        <v>356</v>
      </c>
      <c r="Q16" s="4">
        <f t="shared" si="0"/>
        <v>71.2</v>
      </c>
      <c r="R16" s="13">
        <v>56</v>
      </c>
    </row>
    <row r="17" spans="1:18" ht="21.75" customHeight="1" x14ac:dyDescent="0.25">
      <c r="A17" s="3">
        <v>55</v>
      </c>
      <c r="B17" s="1" t="s">
        <v>26</v>
      </c>
      <c r="C17" s="1" t="s">
        <v>27</v>
      </c>
      <c r="D17" s="2">
        <v>78</v>
      </c>
      <c r="E17" s="2" t="s">
        <v>151</v>
      </c>
      <c r="F17" s="2">
        <v>94</v>
      </c>
      <c r="G17" s="2" t="s">
        <v>149</v>
      </c>
      <c r="H17" s="2">
        <v>75</v>
      </c>
      <c r="I17" s="2" t="s">
        <v>152</v>
      </c>
      <c r="J17" s="2">
        <v>67</v>
      </c>
      <c r="K17" s="2" t="s">
        <v>151</v>
      </c>
      <c r="L17" s="2">
        <v>91</v>
      </c>
      <c r="M17" s="2" t="s">
        <v>149</v>
      </c>
      <c r="N17" s="2">
        <v>85</v>
      </c>
      <c r="O17" s="2" t="s">
        <v>149</v>
      </c>
      <c r="P17" s="2">
        <f>SUM(Table53[[#This Row],[Hindi ]]+Table53[[#This Row],[Eng]]+Table53[[#This Row],[Acco]]+Table53[[#This Row],[BSt]]+Table53[[#This Row],[Eco.]])</f>
        <v>415</v>
      </c>
      <c r="Q17" s="4">
        <f t="shared" si="0"/>
        <v>83</v>
      </c>
      <c r="R17" s="12">
        <v>23</v>
      </c>
    </row>
    <row r="18" spans="1:18" ht="21.75" customHeight="1" x14ac:dyDescent="0.25">
      <c r="A18" s="3">
        <v>56</v>
      </c>
      <c r="B18" s="1" t="s">
        <v>28</v>
      </c>
      <c r="C18" s="1" t="s">
        <v>29</v>
      </c>
      <c r="D18" s="2">
        <v>63</v>
      </c>
      <c r="E18" s="2" t="s">
        <v>154</v>
      </c>
      <c r="F18" s="2">
        <v>80</v>
      </c>
      <c r="G18" s="2" t="s">
        <v>152</v>
      </c>
      <c r="H18" s="2">
        <v>71</v>
      </c>
      <c r="I18" s="2" t="s">
        <v>153</v>
      </c>
      <c r="J18" s="2">
        <v>50</v>
      </c>
      <c r="K18" s="2" t="s">
        <v>154</v>
      </c>
      <c r="L18" s="2">
        <v>69</v>
      </c>
      <c r="M18" s="2" t="s">
        <v>153</v>
      </c>
      <c r="N18" s="2">
        <v>58</v>
      </c>
      <c r="O18" s="2" t="s">
        <v>154</v>
      </c>
      <c r="P18" s="2">
        <f>SUM(Table53[[#This Row],[Hindi ]]+Table53[[#This Row],[Eng]]+Table53[[#This Row],[Acco]]+Table53[[#This Row],[BSt]]+Table53[[#This Row],[Eco.]])</f>
        <v>320</v>
      </c>
      <c r="Q18" s="4">
        <f t="shared" si="0"/>
        <v>64</v>
      </c>
      <c r="R18" s="13">
        <v>76</v>
      </c>
    </row>
    <row r="19" spans="1:18" ht="21.75" customHeight="1" x14ac:dyDescent="0.25">
      <c r="A19" s="3">
        <v>57</v>
      </c>
      <c r="B19" s="1" t="s">
        <v>30</v>
      </c>
      <c r="C19" s="1" t="s">
        <v>31</v>
      </c>
      <c r="D19" s="2">
        <v>71</v>
      </c>
      <c r="E19" s="2" t="s">
        <v>153</v>
      </c>
      <c r="F19" s="2">
        <v>90</v>
      </c>
      <c r="G19" s="2" t="s">
        <v>150</v>
      </c>
      <c r="H19" s="2">
        <v>78</v>
      </c>
      <c r="I19" s="2" t="s">
        <v>152</v>
      </c>
      <c r="J19" s="2">
        <v>57</v>
      </c>
      <c r="K19" s="2" t="s">
        <v>153</v>
      </c>
      <c r="L19" s="2">
        <v>75</v>
      </c>
      <c r="M19" s="2" t="s">
        <v>152</v>
      </c>
      <c r="N19" s="2">
        <v>65</v>
      </c>
      <c r="O19" s="2" t="s">
        <v>153</v>
      </c>
      <c r="P19" s="2">
        <f>SUM(Table53[[#This Row],[Hindi ]]+Table53[[#This Row],[Eng]]+Table53[[#This Row],[Acco]]+Table53[[#This Row],[BSt]]+Table53[[#This Row],[Eco.]])</f>
        <v>358</v>
      </c>
      <c r="Q19" s="4">
        <f t="shared" si="0"/>
        <v>71.599999999999994</v>
      </c>
      <c r="R19" s="12">
        <v>54</v>
      </c>
    </row>
    <row r="20" spans="1:18" ht="21.75" customHeight="1" x14ac:dyDescent="0.25">
      <c r="A20" s="3">
        <v>58</v>
      </c>
      <c r="B20" s="1" t="s">
        <v>32</v>
      </c>
      <c r="C20" s="1" t="s">
        <v>33</v>
      </c>
      <c r="D20" s="2">
        <v>82</v>
      </c>
      <c r="E20" s="2" t="s">
        <v>150</v>
      </c>
      <c r="F20" s="2">
        <v>74</v>
      </c>
      <c r="G20" s="2" t="s">
        <v>153</v>
      </c>
      <c r="H20" s="2">
        <v>69</v>
      </c>
      <c r="I20" s="2" t="s">
        <v>154</v>
      </c>
      <c r="J20" s="2">
        <v>44</v>
      </c>
      <c r="K20" s="2" t="s">
        <v>155</v>
      </c>
      <c r="L20" s="2">
        <v>65</v>
      </c>
      <c r="M20" s="2" t="s">
        <v>154</v>
      </c>
      <c r="N20" s="2">
        <v>57</v>
      </c>
      <c r="O20" s="2" t="s">
        <v>154</v>
      </c>
      <c r="P20" s="2">
        <f>SUM(Table53[[#This Row],[Hindi ]]+Table53[[#This Row],[Eng]]+Table53[[#This Row],[Acco]]+Table53[[#This Row],[BSt]]+Table53[[#This Row],[Eco.]])</f>
        <v>322</v>
      </c>
      <c r="Q20" s="4">
        <f t="shared" si="0"/>
        <v>64.400000000000006</v>
      </c>
      <c r="R20" s="13">
        <v>74</v>
      </c>
    </row>
    <row r="21" spans="1:18" ht="21.75" customHeight="1" x14ac:dyDescent="0.25">
      <c r="A21" s="3">
        <v>59</v>
      </c>
      <c r="B21" s="1" t="s">
        <v>34</v>
      </c>
      <c r="C21" s="1" t="s">
        <v>35</v>
      </c>
      <c r="D21" s="2">
        <v>86</v>
      </c>
      <c r="E21" s="2" t="s">
        <v>150</v>
      </c>
      <c r="F21" s="2">
        <v>85</v>
      </c>
      <c r="G21" s="2" t="s">
        <v>151</v>
      </c>
      <c r="H21" s="2">
        <v>75</v>
      </c>
      <c r="I21" s="2" t="s">
        <v>152</v>
      </c>
      <c r="J21" s="2">
        <v>66</v>
      </c>
      <c r="K21" s="2" t="s">
        <v>152</v>
      </c>
      <c r="L21" s="2">
        <v>90</v>
      </c>
      <c r="M21" s="2" t="s">
        <v>149</v>
      </c>
      <c r="N21" s="2">
        <v>90</v>
      </c>
      <c r="O21" s="2" t="s">
        <v>149</v>
      </c>
      <c r="P21" s="2">
        <f>SUM(Table53[[#This Row],[Hindi ]]+Table53[[#This Row],[Eng]]+Table53[[#This Row],[Acco]]+Table53[[#This Row],[BSt]]+Table53[[#This Row],[Eco.]])</f>
        <v>417</v>
      </c>
      <c r="Q21" s="4">
        <f t="shared" si="0"/>
        <v>83.4</v>
      </c>
      <c r="R21" s="12">
        <v>22</v>
      </c>
    </row>
    <row r="22" spans="1:18" ht="21.75" customHeight="1" x14ac:dyDescent="0.25">
      <c r="A22" s="3">
        <v>60</v>
      </c>
      <c r="B22" s="1" t="s">
        <v>36</v>
      </c>
      <c r="C22" s="1" t="s">
        <v>37</v>
      </c>
      <c r="D22" s="2">
        <v>77</v>
      </c>
      <c r="E22" s="2" t="s">
        <v>151</v>
      </c>
      <c r="F22" s="2">
        <v>87</v>
      </c>
      <c r="G22" s="2" t="s">
        <v>150</v>
      </c>
      <c r="H22" s="2">
        <v>73</v>
      </c>
      <c r="I22" s="2" t="s">
        <v>153</v>
      </c>
      <c r="J22" s="2">
        <v>59</v>
      </c>
      <c r="K22" s="2" t="s">
        <v>153</v>
      </c>
      <c r="L22" s="2">
        <v>88</v>
      </c>
      <c r="M22" s="2" t="s">
        <v>150</v>
      </c>
      <c r="N22" s="2">
        <v>87</v>
      </c>
      <c r="O22" s="2" t="s">
        <v>149</v>
      </c>
      <c r="P22" s="2">
        <f>SUM(Table53[[#This Row],[Hindi ]]+Table53[[#This Row],[Eng]]+Table53[[#This Row],[Acco]]+Table53[[#This Row],[BSt]]+Table53[[#This Row],[Eco.]])</f>
        <v>398</v>
      </c>
      <c r="Q22" s="4">
        <f t="shared" si="0"/>
        <v>79.599999999999994</v>
      </c>
      <c r="R22" s="13">
        <v>30</v>
      </c>
    </row>
    <row r="23" spans="1:18" ht="21.75" customHeight="1" x14ac:dyDescent="0.25">
      <c r="A23" s="3">
        <v>61</v>
      </c>
      <c r="B23" s="1" t="s">
        <v>38</v>
      </c>
      <c r="C23" s="1" t="s">
        <v>39</v>
      </c>
      <c r="D23" s="2">
        <v>92</v>
      </c>
      <c r="E23" s="2" t="s">
        <v>149</v>
      </c>
      <c r="F23" s="2">
        <v>95</v>
      </c>
      <c r="G23" s="2" t="s">
        <v>148</v>
      </c>
      <c r="H23" s="2">
        <v>88</v>
      </c>
      <c r="I23" s="2" t="s">
        <v>150</v>
      </c>
      <c r="J23" s="2">
        <v>78</v>
      </c>
      <c r="K23" s="2" t="s">
        <v>150</v>
      </c>
      <c r="L23" s="2">
        <v>91</v>
      </c>
      <c r="M23" s="2" t="s">
        <v>149</v>
      </c>
      <c r="N23" s="2">
        <v>95</v>
      </c>
      <c r="O23" s="2" t="s">
        <v>148</v>
      </c>
      <c r="P23" s="2">
        <f>SUM(Table53[[#This Row],[Hindi ]]+Table53[[#This Row],[Eng]]+Table53[[#This Row],[Acco]]+Table53[[#This Row],[BSt]]+Table53[[#This Row],[Eco.]])</f>
        <v>451</v>
      </c>
      <c r="Q23" s="4">
        <f t="shared" si="0"/>
        <v>90.2</v>
      </c>
      <c r="R23" s="12">
        <v>10</v>
      </c>
    </row>
    <row r="24" spans="1:18" ht="21.75" customHeight="1" x14ac:dyDescent="0.25">
      <c r="A24" s="3">
        <v>62</v>
      </c>
      <c r="B24" s="1" t="s">
        <v>40</v>
      </c>
      <c r="C24" s="1" t="s">
        <v>41</v>
      </c>
      <c r="D24" s="2">
        <v>83</v>
      </c>
      <c r="E24" s="2" t="s">
        <v>150</v>
      </c>
      <c r="F24" s="2">
        <v>78</v>
      </c>
      <c r="G24" s="2" t="s">
        <v>152</v>
      </c>
      <c r="H24" s="2">
        <v>68</v>
      </c>
      <c r="I24" s="2" t="s">
        <v>154</v>
      </c>
      <c r="J24" s="2">
        <v>52</v>
      </c>
      <c r="K24" s="2" t="s">
        <v>154</v>
      </c>
      <c r="L24" s="2">
        <v>66</v>
      </c>
      <c r="M24" s="2" t="s">
        <v>154</v>
      </c>
      <c r="N24" s="2">
        <v>58</v>
      </c>
      <c r="O24" s="2" t="s">
        <v>154</v>
      </c>
      <c r="P24" s="2">
        <f>SUM(Table53[[#This Row],[Hindi ]]+Table53[[#This Row],[Eng]]+Table53[[#This Row],[Acco]]+Table53[[#This Row],[BSt]]+Table53[[#This Row],[Eco.]])</f>
        <v>337</v>
      </c>
      <c r="Q24" s="4">
        <f t="shared" si="0"/>
        <v>67.400000000000006</v>
      </c>
      <c r="R24" s="13">
        <v>64</v>
      </c>
    </row>
    <row r="25" spans="1:18" ht="21.75" customHeight="1" x14ac:dyDescent="0.25">
      <c r="A25" s="3">
        <v>63</v>
      </c>
      <c r="B25" s="1" t="s">
        <v>42</v>
      </c>
      <c r="C25" s="1" t="s">
        <v>43</v>
      </c>
      <c r="D25" s="2">
        <v>70</v>
      </c>
      <c r="E25" s="2" t="s">
        <v>153</v>
      </c>
      <c r="F25" s="2">
        <v>79</v>
      </c>
      <c r="G25" s="2" t="s">
        <v>152</v>
      </c>
      <c r="H25" s="2">
        <v>67</v>
      </c>
      <c r="I25" s="2" t="s">
        <v>154</v>
      </c>
      <c r="J25" s="2">
        <v>50</v>
      </c>
      <c r="K25" s="2" t="s">
        <v>154</v>
      </c>
      <c r="L25" s="2">
        <v>66</v>
      </c>
      <c r="M25" s="2" t="s">
        <v>154</v>
      </c>
      <c r="N25" s="2">
        <v>58</v>
      </c>
      <c r="O25" s="2" t="s">
        <v>154</v>
      </c>
      <c r="P25" s="2">
        <f>SUM(Table53[[#This Row],[Hindi ]]+Table53[[#This Row],[Eng]]+Table53[[#This Row],[Acco]]+Table53[[#This Row],[BSt]]+Table53[[#This Row],[Eco.]])</f>
        <v>323</v>
      </c>
      <c r="Q25" s="4">
        <f t="shared" si="0"/>
        <v>64.599999999999994</v>
      </c>
      <c r="R25" s="12">
        <v>73</v>
      </c>
    </row>
    <row r="26" spans="1:18" ht="21.75" customHeight="1" x14ac:dyDescent="0.25">
      <c r="A26" s="3">
        <v>64</v>
      </c>
      <c r="B26" s="1" t="s">
        <v>44</v>
      </c>
      <c r="C26" s="1" t="s">
        <v>45</v>
      </c>
      <c r="D26" s="2">
        <v>67</v>
      </c>
      <c r="E26" s="2" t="s">
        <v>154</v>
      </c>
      <c r="F26" s="2">
        <v>78</v>
      </c>
      <c r="G26" s="2" t="s">
        <v>152</v>
      </c>
      <c r="H26" s="2">
        <v>69</v>
      </c>
      <c r="I26" s="2" t="s">
        <v>154</v>
      </c>
      <c r="J26" s="2">
        <v>49</v>
      </c>
      <c r="K26" s="2" t="s">
        <v>155</v>
      </c>
      <c r="L26" s="2">
        <v>62</v>
      </c>
      <c r="M26" s="2" t="s">
        <v>154</v>
      </c>
      <c r="N26" s="2">
        <v>64</v>
      </c>
      <c r="O26" s="2" t="s">
        <v>153</v>
      </c>
      <c r="P26" s="2">
        <f>SUM(Table53[[#This Row],[Hindi ]]+Table53[[#This Row],[Eng]]+Table53[[#This Row],[Acco]]+Table53[[#This Row],[BSt]]+Table53[[#This Row],[Eco.]])</f>
        <v>320</v>
      </c>
      <c r="Q26" s="4">
        <f t="shared" si="0"/>
        <v>64</v>
      </c>
      <c r="R26" s="13">
        <v>77</v>
      </c>
    </row>
    <row r="27" spans="1:18" ht="21.75" customHeight="1" x14ac:dyDescent="0.25">
      <c r="A27" s="3">
        <v>65</v>
      </c>
      <c r="B27" s="1" t="s">
        <v>46</v>
      </c>
      <c r="C27" s="1" t="s">
        <v>47</v>
      </c>
      <c r="D27" s="2">
        <v>77</v>
      </c>
      <c r="E27" s="2" t="s">
        <v>151</v>
      </c>
      <c r="F27" s="2">
        <v>93</v>
      </c>
      <c r="G27" s="2" t="s">
        <v>149</v>
      </c>
      <c r="H27" s="2">
        <v>86</v>
      </c>
      <c r="I27" s="2" t="s">
        <v>150</v>
      </c>
      <c r="J27" s="2">
        <v>69</v>
      </c>
      <c r="K27" s="2" t="s">
        <v>151</v>
      </c>
      <c r="L27" s="2">
        <v>91</v>
      </c>
      <c r="M27" s="2" t="s">
        <v>149</v>
      </c>
      <c r="N27" s="2">
        <v>92</v>
      </c>
      <c r="O27" s="2" t="s">
        <v>149</v>
      </c>
      <c r="P27" s="2">
        <f>SUM(Table53[[#This Row],[Hindi ]]+Table53[[#This Row],[Eng]]+Table53[[#This Row],[Acco]]+Table53[[#This Row],[BSt]]+Table53[[#This Row],[Eco.]])</f>
        <v>422</v>
      </c>
      <c r="Q27" s="4">
        <f t="shared" si="0"/>
        <v>84.4</v>
      </c>
      <c r="R27" s="12">
        <v>18</v>
      </c>
    </row>
    <row r="28" spans="1:18" ht="21.75" customHeight="1" x14ac:dyDescent="0.25">
      <c r="A28" s="3">
        <v>66</v>
      </c>
      <c r="B28" s="1" t="s">
        <v>48</v>
      </c>
      <c r="C28" s="1" t="s">
        <v>49</v>
      </c>
      <c r="D28" s="2">
        <v>54</v>
      </c>
      <c r="E28" s="2" t="s">
        <v>155</v>
      </c>
      <c r="F28" s="2">
        <v>81</v>
      </c>
      <c r="G28" s="2" t="s">
        <v>152</v>
      </c>
      <c r="H28" s="2">
        <v>49</v>
      </c>
      <c r="I28" s="2" t="s">
        <v>155</v>
      </c>
      <c r="J28" s="2">
        <v>64</v>
      </c>
      <c r="K28" s="2" t="s">
        <v>152</v>
      </c>
      <c r="L28" s="2">
        <v>77</v>
      </c>
      <c r="M28" s="2" t="s">
        <v>152</v>
      </c>
      <c r="N28" s="2">
        <v>65</v>
      </c>
      <c r="O28" s="2" t="s">
        <v>153</v>
      </c>
      <c r="P28" s="2">
        <f>SUM(Table53[[#This Row],[Hindi ]]+Table53[[#This Row],[Eng]]+Table53[[#This Row],[Acco]]+Table53[[#This Row],[BSt]]+Table53[[#This Row],[Eco.]])</f>
        <v>341</v>
      </c>
      <c r="Q28" s="4">
        <f t="shared" si="0"/>
        <v>68.2</v>
      </c>
      <c r="R28" s="13">
        <v>62</v>
      </c>
    </row>
    <row r="29" spans="1:18" ht="21.75" customHeight="1" x14ac:dyDescent="0.25">
      <c r="A29" s="3">
        <v>67</v>
      </c>
      <c r="B29" s="1" t="s">
        <v>50</v>
      </c>
      <c r="C29" s="1" t="s">
        <v>51</v>
      </c>
      <c r="D29" s="2">
        <v>68</v>
      </c>
      <c r="E29" s="2" t="s">
        <v>153</v>
      </c>
      <c r="F29" s="2">
        <v>90</v>
      </c>
      <c r="G29" s="2" t="s">
        <v>150</v>
      </c>
      <c r="H29" s="2">
        <v>56</v>
      </c>
      <c r="I29" s="2" t="s">
        <v>155</v>
      </c>
      <c r="J29" s="2">
        <v>64</v>
      </c>
      <c r="K29" s="2" t="s">
        <v>152</v>
      </c>
      <c r="L29" s="2">
        <v>74</v>
      </c>
      <c r="M29" s="2" t="s">
        <v>152</v>
      </c>
      <c r="N29" s="2">
        <v>75</v>
      </c>
      <c r="O29" s="2" t="s">
        <v>151</v>
      </c>
      <c r="P29" s="2">
        <f>SUM(Table53[[#This Row],[Hindi ]]+Table53[[#This Row],[Eng]]+Table53[[#This Row],[Acco]]+Table53[[#This Row],[BSt]]+Table53[[#This Row],[Eco.]])</f>
        <v>371</v>
      </c>
      <c r="Q29" s="4">
        <f t="shared" si="0"/>
        <v>74.2</v>
      </c>
      <c r="R29" s="12">
        <v>49</v>
      </c>
    </row>
    <row r="30" spans="1:18" ht="21.75" customHeight="1" x14ac:dyDescent="0.25">
      <c r="A30" s="3">
        <v>68</v>
      </c>
      <c r="B30" s="1" t="s">
        <v>52</v>
      </c>
      <c r="C30" s="1" t="s">
        <v>53</v>
      </c>
      <c r="D30" s="2">
        <v>67</v>
      </c>
      <c r="E30" s="2" t="s">
        <v>154</v>
      </c>
      <c r="F30" s="2">
        <v>73</v>
      </c>
      <c r="G30" s="2" t="s">
        <v>153</v>
      </c>
      <c r="H30" s="2">
        <v>54</v>
      </c>
      <c r="I30" s="2" t="s">
        <v>155</v>
      </c>
      <c r="J30" s="2">
        <v>44</v>
      </c>
      <c r="K30" s="2" t="s">
        <v>155</v>
      </c>
      <c r="L30" s="2">
        <v>63</v>
      </c>
      <c r="M30" s="2" t="s">
        <v>154</v>
      </c>
      <c r="N30" s="2">
        <v>56</v>
      </c>
      <c r="O30" s="2" t="s">
        <v>154</v>
      </c>
      <c r="P30" s="2">
        <f>SUM(Table53[[#This Row],[Hindi ]]+Table53[[#This Row],[Eng]]+Table53[[#This Row],[Acco]]+Table53[[#This Row],[BSt]]+Table53[[#This Row],[Eco.]])</f>
        <v>303</v>
      </c>
      <c r="Q30" s="4">
        <f t="shared" si="0"/>
        <v>60.6</v>
      </c>
      <c r="R30" s="13">
        <v>79</v>
      </c>
    </row>
    <row r="31" spans="1:18" ht="21.75" customHeight="1" x14ac:dyDescent="0.25">
      <c r="A31" s="3">
        <v>69</v>
      </c>
      <c r="B31" s="1" t="s">
        <v>54</v>
      </c>
      <c r="C31" s="1" t="s">
        <v>55</v>
      </c>
      <c r="D31" s="2">
        <v>82</v>
      </c>
      <c r="E31" s="2" t="s">
        <v>150</v>
      </c>
      <c r="F31" s="2">
        <v>92</v>
      </c>
      <c r="G31" s="2" t="s">
        <v>149</v>
      </c>
      <c r="H31" s="2">
        <v>78</v>
      </c>
      <c r="I31" s="2" t="s">
        <v>152</v>
      </c>
      <c r="J31" s="2">
        <v>57</v>
      </c>
      <c r="K31" s="2" t="s">
        <v>153</v>
      </c>
      <c r="L31" s="2">
        <v>90</v>
      </c>
      <c r="M31" s="2" t="s">
        <v>149</v>
      </c>
      <c r="N31" s="2">
        <v>78</v>
      </c>
      <c r="O31" s="2" t="s">
        <v>151</v>
      </c>
      <c r="P31" s="2">
        <f>SUM(Table53[[#This Row],[Hindi ]]+Table53[[#This Row],[Eng]]+Table53[[#This Row],[Acco]]+Table53[[#This Row],[BSt]]+Table53[[#This Row],[Eco.]])</f>
        <v>399</v>
      </c>
      <c r="Q31" s="4">
        <f t="shared" si="0"/>
        <v>79.8</v>
      </c>
      <c r="R31" s="12">
        <v>29</v>
      </c>
    </row>
    <row r="32" spans="1:18" ht="21.75" customHeight="1" x14ac:dyDescent="0.25">
      <c r="A32" s="3">
        <v>70</v>
      </c>
      <c r="B32" s="1" t="s">
        <v>56</v>
      </c>
      <c r="C32" s="1" t="s">
        <v>57</v>
      </c>
      <c r="D32" s="2">
        <v>85</v>
      </c>
      <c r="E32" s="2" t="s">
        <v>150</v>
      </c>
      <c r="F32" s="2">
        <v>95</v>
      </c>
      <c r="G32" s="2" t="s">
        <v>148</v>
      </c>
      <c r="H32" s="2">
        <v>79</v>
      </c>
      <c r="I32" s="2" t="s">
        <v>151</v>
      </c>
      <c r="J32" s="2">
        <v>67</v>
      </c>
      <c r="K32" s="2" t="s">
        <v>151</v>
      </c>
      <c r="L32" s="2">
        <v>91</v>
      </c>
      <c r="M32" s="2" t="s">
        <v>149</v>
      </c>
      <c r="N32" s="2">
        <v>88</v>
      </c>
      <c r="O32" s="2" t="s">
        <v>149</v>
      </c>
      <c r="P32" s="2">
        <f>SUM(Table53[[#This Row],[Hindi ]]+Table53[[#This Row],[Eng]]+Table53[[#This Row],[Acco]]+Table53[[#This Row],[BSt]]+Table53[[#This Row],[Eco.]])</f>
        <v>426</v>
      </c>
      <c r="Q32" s="4">
        <f t="shared" si="0"/>
        <v>85.2</v>
      </c>
      <c r="R32" s="13">
        <v>17</v>
      </c>
    </row>
    <row r="33" spans="1:18" ht="21.75" customHeight="1" x14ac:dyDescent="0.25">
      <c r="A33" s="3">
        <v>71</v>
      </c>
      <c r="B33" s="1" t="s">
        <v>58</v>
      </c>
      <c r="C33" s="1" t="s">
        <v>59</v>
      </c>
      <c r="D33" s="2">
        <v>76</v>
      </c>
      <c r="E33" s="2" t="s">
        <v>152</v>
      </c>
      <c r="F33" s="2">
        <v>75</v>
      </c>
      <c r="G33" s="2" t="s">
        <v>153</v>
      </c>
      <c r="H33" s="2">
        <v>70</v>
      </c>
      <c r="I33" s="2" t="s">
        <v>153</v>
      </c>
      <c r="J33" s="2">
        <v>67</v>
      </c>
      <c r="K33" s="2" t="s">
        <v>151</v>
      </c>
      <c r="L33" s="2">
        <v>80</v>
      </c>
      <c r="M33" s="2" t="s">
        <v>151</v>
      </c>
      <c r="N33" s="2">
        <v>85</v>
      </c>
      <c r="O33" s="2" t="s">
        <v>149</v>
      </c>
      <c r="P33" s="2">
        <f>SUM(Table53[[#This Row],[Hindi ]]+Table53[[#This Row],[Eng]]+Table53[[#This Row],[Acco]]+Table53[[#This Row],[BSt]]+Table53[[#This Row],[Eco.]])</f>
        <v>383</v>
      </c>
      <c r="Q33" s="4">
        <f t="shared" si="0"/>
        <v>76.599999999999994</v>
      </c>
      <c r="R33" s="12">
        <v>43</v>
      </c>
    </row>
    <row r="34" spans="1:18" ht="21.75" customHeight="1" x14ac:dyDescent="0.25">
      <c r="A34" s="3">
        <v>72</v>
      </c>
      <c r="B34" s="1" t="s">
        <v>60</v>
      </c>
      <c r="C34" s="1" t="s">
        <v>61</v>
      </c>
      <c r="D34" s="2">
        <v>67</v>
      </c>
      <c r="E34" s="2" t="s">
        <v>154</v>
      </c>
      <c r="F34" s="2">
        <v>84</v>
      </c>
      <c r="G34" s="2" t="s">
        <v>151</v>
      </c>
      <c r="H34" s="2">
        <v>62</v>
      </c>
      <c r="I34" s="2" t="s">
        <v>155</v>
      </c>
      <c r="J34" s="2">
        <v>58</v>
      </c>
      <c r="K34" s="2" t="s">
        <v>153</v>
      </c>
      <c r="L34" s="2">
        <v>74</v>
      </c>
      <c r="M34" s="2" t="s">
        <v>152</v>
      </c>
      <c r="N34" s="2">
        <v>64</v>
      </c>
      <c r="O34" s="2" t="s">
        <v>153</v>
      </c>
      <c r="P34" s="2">
        <f>SUM(Table53[[#This Row],[Hindi ]]+Table53[[#This Row],[Eng]]+Table53[[#This Row],[Acco]]+Table53[[#This Row],[BSt]]+Table53[[#This Row],[Eco.]])</f>
        <v>347</v>
      </c>
      <c r="Q34" s="4">
        <f t="shared" si="0"/>
        <v>69.400000000000006</v>
      </c>
      <c r="R34" s="13">
        <v>60</v>
      </c>
    </row>
    <row r="35" spans="1:18" ht="21.75" customHeight="1" x14ac:dyDescent="0.25">
      <c r="A35" s="3">
        <v>73</v>
      </c>
      <c r="B35" s="1" t="s">
        <v>62</v>
      </c>
      <c r="C35" s="1" t="s">
        <v>63</v>
      </c>
      <c r="D35" s="2">
        <v>94</v>
      </c>
      <c r="E35" s="2" t="s">
        <v>148</v>
      </c>
      <c r="F35" s="2">
        <v>97</v>
      </c>
      <c r="G35" s="2" t="s">
        <v>148</v>
      </c>
      <c r="H35" s="2">
        <v>94</v>
      </c>
      <c r="I35" s="2" t="s">
        <v>148</v>
      </c>
      <c r="J35" s="2">
        <v>93</v>
      </c>
      <c r="K35" s="2" t="s">
        <v>148</v>
      </c>
      <c r="L35" s="2">
        <v>95</v>
      </c>
      <c r="M35" s="2" t="s">
        <v>148</v>
      </c>
      <c r="N35" s="2">
        <v>98</v>
      </c>
      <c r="O35" s="2" t="s">
        <v>148</v>
      </c>
      <c r="P35" s="2">
        <f>SUM(Table53[[#This Row],[Hindi ]]+Table53[[#This Row],[Eng]]+Table53[[#This Row],[Acco]]+Table53[[#This Row],[BSt]]+Table53[[#This Row],[Eco.]])</f>
        <v>477</v>
      </c>
      <c r="Q35" s="4">
        <f t="shared" si="0"/>
        <v>95.4</v>
      </c>
      <c r="R35" s="12">
        <v>4</v>
      </c>
    </row>
    <row r="36" spans="1:18" ht="21.75" customHeight="1" x14ac:dyDescent="0.25">
      <c r="A36" s="3">
        <v>74</v>
      </c>
      <c r="B36" s="1" t="s">
        <v>64</v>
      </c>
      <c r="C36" s="1" t="s">
        <v>65</v>
      </c>
      <c r="D36" s="2">
        <v>66</v>
      </c>
      <c r="E36" s="2" t="s">
        <v>154</v>
      </c>
      <c r="F36" s="2">
        <v>82</v>
      </c>
      <c r="G36" s="2" t="s">
        <v>152</v>
      </c>
      <c r="H36" s="2">
        <v>54</v>
      </c>
      <c r="I36" s="2" t="s">
        <v>155</v>
      </c>
      <c r="J36" s="2">
        <v>67</v>
      </c>
      <c r="K36" s="2" t="s">
        <v>151</v>
      </c>
      <c r="L36" s="2">
        <v>83</v>
      </c>
      <c r="M36" s="2" t="s">
        <v>151</v>
      </c>
      <c r="N36" s="2">
        <v>80</v>
      </c>
      <c r="O36" s="2" t="s">
        <v>150</v>
      </c>
      <c r="P36" s="2">
        <f>SUM(Table53[[#This Row],[Hindi ]]+Table53[[#This Row],[Eng]]+Table53[[#This Row],[Acco]]+Table53[[#This Row],[BSt]]+Table53[[#This Row],[Eco.]])</f>
        <v>378</v>
      </c>
      <c r="Q36" s="4">
        <f t="shared" si="0"/>
        <v>75.599999999999994</v>
      </c>
      <c r="R36" s="13">
        <v>46</v>
      </c>
    </row>
    <row r="37" spans="1:18" ht="21.75" customHeight="1" x14ac:dyDescent="0.25">
      <c r="A37" s="3">
        <v>75</v>
      </c>
      <c r="B37" s="1" t="s">
        <v>66</v>
      </c>
      <c r="C37" s="1" t="s">
        <v>67</v>
      </c>
      <c r="D37" s="2">
        <v>87</v>
      </c>
      <c r="E37" s="2" t="s">
        <v>149</v>
      </c>
      <c r="F37" s="2">
        <v>92</v>
      </c>
      <c r="G37" s="2" t="s">
        <v>149</v>
      </c>
      <c r="H37" s="2">
        <v>76</v>
      </c>
      <c r="I37" s="2" t="s">
        <v>152</v>
      </c>
      <c r="J37" s="2">
        <v>78</v>
      </c>
      <c r="K37" s="2" t="s">
        <v>150</v>
      </c>
      <c r="L37" s="2">
        <v>91</v>
      </c>
      <c r="M37" s="2" t="s">
        <v>149</v>
      </c>
      <c r="N37" s="2">
        <v>91</v>
      </c>
      <c r="O37" s="2" t="s">
        <v>149</v>
      </c>
      <c r="P37" s="2">
        <f>SUM(Table53[[#This Row],[Hindi ]]+Table53[[#This Row],[Eng]]+Table53[[#This Row],[Acco]]+Table53[[#This Row],[BSt]]+Table53[[#This Row],[Eco.]])</f>
        <v>439</v>
      </c>
      <c r="Q37" s="4">
        <f t="shared" si="0"/>
        <v>87.8</v>
      </c>
      <c r="R37" s="12">
        <v>15</v>
      </c>
    </row>
    <row r="38" spans="1:18" ht="21.75" customHeight="1" x14ac:dyDescent="0.25">
      <c r="A38" s="3">
        <v>76</v>
      </c>
      <c r="B38" s="1" t="s">
        <v>68</v>
      </c>
      <c r="C38" s="1" t="s">
        <v>69</v>
      </c>
      <c r="D38" s="2">
        <v>79</v>
      </c>
      <c r="E38" s="2" t="s">
        <v>151</v>
      </c>
      <c r="F38" s="2">
        <v>84</v>
      </c>
      <c r="G38" s="2" t="s">
        <v>151</v>
      </c>
      <c r="H38" s="2">
        <v>75</v>
      </c>
      <c r="I38" s="2" t="s">
        <v>152</v>
      </c>
      <c r="J38" s="2">
        <v>59</v>
      </c>
      <c r="K38" s="2" t="s">
        <v>153</v>
      </c>
      <c r="L38" s="2">
        <v>69</v>
      </c>
      <c r="M38" s="2" t="s">
        <v>153</v>
      </c>
      <c r="N38" s="2">
        <v>66</v>
      </c>
      <c r="O38" s="2" t="s">
        <v>153</v>
      </c>
      <c r="P38" s="2">
        <f>SUM(Table53[[#This Row],[Hindi ]]+Table53[[#This Row],[Eng]]+Table53[[#This Row],[Acco]]+Table53[[#This Row],[BSt]]+Table53[[#This Row],[Eco.]])</f>
        <v>357</v>
      </c>
      <c r="Q38" s="4">
        <f t="shared" si="0"/>
        <v>71.400000000000006</v>
      </c>
      <c r="R38" s="13">
        <v>55</v>
      </c>
    </row>
    <row r="39" spans="1:18" ht="21.75" customHeight="1" x14ac:dyDescent="0.25">
      <c r="A39" s="3">
        <v>77</v>
      </c>
      <c r="B39" s="1" t="s">
        <v>70</v>
      </c>
      <c r="C39" s="1" t="s">
        <v>71</v>
      </c>
      <c r="D39" s="2">
        <v>69</v>
      </c>
      <c r="E39" s="2" t="s">
        <v>153</v>
      </c>
      <c r="F39" s="2">
        <v>74</v>
      </c>
      <c r="G39" s="2" t="s">
        <v>153</v>
      </c>
      <c r="H39" s="2">
        <v>59</v>
      </c>
      <c r="I39" s="2" t="s">
        <v>155</v>
      </c>
      <c r="J39" s="2">
        <v>57</v>
      </c>
      <c r="K39" s="2" t="s">
        <v>153</v>
      </c>
      <c r="L39" s="2">
        <v>71</v>
      </c>
      <c r="M39" s="2" t="s">
        <v>153</v>
      </c>
      <c r="N39" s="2">
        <v>58</v>
      </c>
      <c r="O39" s="2" t="s">
        <v>154</v>
      </c>
      <c r="P39" s="2">
        <f>SUM(Table53[[#This Row],[Hindi ]]+Table53[[#This Row],[Eng]]+Table53[[#This Row],[Acco]]+Table53[[#This Row],[BSt]]+Table53[[#This Row],[Eco.]])</f>
        <v>329</v>
      </c>
      <c r="Q39" s="4">
        <f t="shared" si="0"/>
        <v>65.8</v>
      </c>
      <c r="R39" s="12">
        <v>69</v>
      </c>
    </row>
    <row r="40" spans="1:18" ht="21.75" customHeight="1" x14ac:dyDescent="0.25">
      <c r="A40" s="3">
        <v>78</v>
      </c>
      <c r="B40" s="1" t="s">
        <v>72</v>
      </c>
      <c r="C40" s="1" t="s">
        <v>73</v>
      </c>
      <c r="D40" s="2">
        <v>95</v>
      </c>
      <c r="E40" s="2" t="s">
        <v>148</v>
      </c>
      <c r="F40" s="2">
        <v>94</v>
      </c>
      <c r="G40" s="2" t="s">
        <v>149</v>
      </c>
      <c r="H40" s="2">
        <v>77</v>
      </c>
      <c r="I40" s="2" t="s">
        <v>152</v>
      </c>
      <c r="J40" s="2">
        <v>78</v>
      </c>
      <c r="K40" s="2" t="s">
        <v>150</v>
      </c>
      <c r="L40" s="2">
        <v>91</v>
      </c>
      <c r="M40" s="2" t="s">
        <v>149</v>
      </c>
      <c r="N40" s="2">
        <v>93</v>
      </c>
      <c r="O40" s="2" t="s">
        <v>148</v>
      </c>
      <c r="P40" s="2">
        <f>SUM(Table53[[#This Row],[Hindi ]]+Table53[[#This Row],[Eng]]+Table53[[#This Row],[Acco]]+Table53[[#This Row],[BSt]]+Table53[[#This Row],[Eco.]])</f>
        <v>451</v>
      </c>
      <c r="Q40" s="4">
        <f t="shared" si="0"/>
        <v>90.2</v>
      </c>
      <c r="R40" s="13">
        <v>11</v>
      </c>
    </row>
    <row r="41" spans="1:18" ht="21.75" customHeight="1" x14ac:dyDescent="0.25">
      <c r="A41" s="3">
        <v>79</v>
      </c>
      <c r="B41" s="1" t="s">
        <v>74</v>
      </c>
      <c r="C41" s="1" t="s">
        <v>75</v>
      </c>
      <c r="D41" s="2">
        <v>64</v>
      </c>
      <c r="E41" s="2" t="s">
        <v>154</v>
      </c>
      <c r="F41" s="2">
        <v>74</v>
      </c>
      <c r="G41" s="2" t="s">
        <v>153</v>
      </c>
      <c r="H41" s="2">
        <v>61</v>
      </c>
      <c r="I41" s="2" t="s">
        <v>155</v>
      </c>
      <c r="J41" s="2">
        <v>54</v>
      </c>
      <c r="K41" s="2" t="s">
        <v>154</v>
      </c>
      <c r="L41" s="2">
        <v>65</v>
      </c>
      <c r="M41" s="2" t="s">
        <v>154</v>
      </c>
      <c r="N41" s="2">
        <v>65</v>
      </c>
      <c r="O41" s="2" t="s">
        <v>153</v>
      </c>
      <c r="P41" s="2">
        <f>SUM(Table53[[#This Row],[Hindi ]]+Table53[[#This Row],[Eng]]+Table53[[#This Row],[Acco]]+Table53[[#This Row],[BSt]]+Table53[[#This Row],[Eco.]])</f>
        <v>322</v>
      </c>
      <c r="Q41" s="4">
        <f t="shared" si="0"/>
        <v>64.400000000000006</v>
      </c>
      <c r="R41" s="12">
        <v>75</v>
      </c>
    </row>
    <row r="42" spans="1:18" ht="21.75" customHeight="1" x14ac:dyDescent="0.25">
      <c r="A42" s="3">
        <v>80</v>
      </c>
      <c r="B42" s="1" t="s">
        <v>76</v>
      </c>
      <c r="C42" s="1" t="s">
        <v>77</v>
      </c>
      <c r="D42" s="2">
        <v>75</v>
      </c>
      <c r="E42" s="2" t="s">
        <v>152</v>
      </c>
      <c r="F42" s="2">
        <v>89</v>
      </c>
      <c r="G42" s="2" t="s">
        <v>150</v>
      </c>
      <c r="H42" s="2">
        <v>76</v>
      </c>
      <c r="I42" s="2" t="s">
        <v>152</v>
      </c>
      <c r="J42" s="2">
        <v>57</v>
      </c>
      <c r="K42" s="2" t="s">
        <v>153</v>
      </c>
      <c r="L42" s="2">
        <v>80</v>
      </c>
      <c r="M42" s="2" t="s">
        <v>151</v>
      </c>
      <c r="N42" s="2">
        <v>84</v>
      </c>
      <c r="O42" s="2" t="s">
        <v>150</v>
      </c>
      <c r="P42" s="2">
        <f>SUM(Table53[[#This Row],[Hindi ]]+Table53[[#This Row],[Eng]]+Table53[[#This Row],[Acco]]+Table53[[#This Row],[BSt]]+Table53[[#This Row],[Eco.]])</f>
        <v>385</v>
      </c>
      <c r="Q42" s="4">
        <f t="shared" si="0"/>
        <v>77</v>
      </c>
      <c r="R42" s="13">
        <v>42</v>
      </c>
    </row>
    <row r="43" spans="1:18" ht="21.75" customHeight="1" x14ac:dyDescent="0.25">
      <c r="A43" s="3">
        <v>81</v>
      </c>
      <c r="B43" s="1" t="s">
        <v>78</v>
      </c>
      <c r="C43" s="1" t="s">
        <v>79</v>
      </c>
      <c r="D43" s="2">
        <v>74</v>
      </c>
      <c r="E43" s="2" t="s">
        <v>152</v>
      </c>
      <c r="F43" s="2">
        <v>84</v>
      </c>
      <c r="G43" s="2" t="s">
        <v>151</v>
      </c>
      <c r="H43" s="2">
        <v>63</v>
      </c>
      <c r="I43" s="2" t="s">
        <v>154</v>
      </c>
      <c r="J43" s="2">
        <v>58</v>
      </c>
      <c r="K43" s="2" t="s">
        <v>153</v>
      </c>
      <c r="L43" s="2">
        <v>78</v>
      </c>
      <c r="M43" s="2" t="s">
        <v>152</v>
      </c>
      <c r="N43" s="2">
        <v>70</v>
      </c>
      <c r="O43" s="2" t="s">
        <v>152</v>
      </c>
      <c r="P43" s="2">
        <f>SUM(Table53[[#This Row],[Hindi ]]+Table53[[#This Row],[Eng]]+Table53[[#This Row],[Acco]]+Table53[[#This Row],[BSt]]+Table53[[#This Row],[Eco.]])</f>
        <v>364</v>
      </c>
      <c r="Q43" s="4">
        <f t="shared" si="0"/>
        <v>72.8</v>
      </c>
      <c r="R43" s="12">
        <v>53</v>
      </c>
    </row>
    <row r="44" spans="1:18" ht="21.75" customHeight="1" x14ac:dyDescent="0.25">
      <c r="A44" s="8">
        <v>82</v>
      </c>
      <c r="B44" s="9" t="s">
        <v>80</v>
      </c>
      <c r="C44" s="9" t="s">
        <v>81</v>
      </c>
      <c r="D44" s="10">
        <v>92</v>
      </c>
      <c r="E44" s="10" t="s">
        <v>149</v>
      </c>
      <c r="F44" s="10">
        <v>95</v>
      </c>
      <c r="G44" s="10" t="s">
        <v>148</v>
      </c>
      <c r="H44" s="10">
        <v>91</v>
      </c>
      <c r="I44" s="10" t="s">
        <v>149</v>
      </c>
      <c r="J44" s="10">
        <v>76</v>
      </c>
      <c r="K44" s="10" t="s">
        <v>150</v>
      </c>
      <c r="L44" s="10">
        <v>94</v>
      </c>
      <c r="M44" s="10" t="s">
        <v>149</v>
      </c>
      <c r="N44" s="10">
        <v>95</v>
      </c>
      <c r="O44" s="10" t="s">
        <v>148</v>
      </c>
      <c r="P44" s="2">
        <f>SUM(Table53[[#This Row],[Hindi ]]+Table53[[#This Row],[Eng]]+Table53[[#This Row],[Acco]]+Table53[[#This Row],[BSt]]+Table53[[#This Row],[Eco.]])</f>
        <v>452</v>
      </c>
      <c r="Q44" s="11">
        <f t="shared" si="0"/>
        <v>90.4</v>
      </c>
      <c r="R44" s="13">
        <v>9</v>
      </c>
    </row>
    <row r="55" spans="5:5" ht="21.75" customHeight="1" x14ac:dyDescent="0.25">
      <c r="E55" s="14"/>
    </row>
  </sheetData>
  <mergeCells count="2">
    <mergeCell ref="A1:R1"/>
    <mergeCell ref="A2:R2"/>
  </mergeCells>
  <pageMargins left="0.25" right="0.25" top="0.75" bottom="0.75" header="0.3" footer="0.3"/>
  <pageSetup paperSize="9" scale="72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All</vt:lpstr>
      <vt:lpstr>Subject wise </vt:lpstr>
      <vt:lpstr>SC</vt:lpstr>
      <vt:lpstr>comm</vt:lpstr>
      <vt:lpstr>All!Print_Area</vt:lpstr>
      <vt:lpstr>comm!Print_Area</vt:lpstr>
      <vt:lpstr>SC!Print_Area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2021-07-31T08:28:16Z</dcterms:modified>
</cp:coreProperties>
</file>